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2120" windowHeight="9120" tabRatio="601" activeTab="1"/>
  </bookViews>
  <sheets>
    <sheet name="выписка из бюджета" sheetId="1" r:id="rId1"/>
    <sheet name="Лист2" sheetId="2" r:id="rId2"/>
  </sheets>
  <definedNames/>
  <calcPr fullCalcOnLoad="1" fullPrecision="0"/>
</workbook>
</file>

<file path=xl/sharedStrings.xml><?xml version="1.0" encoding="utf-8"?>
<sst xmlns="http://schemas.openxmlformats.org/spreadsheetml/2006/main" count="863" uniqueCount="232">
  <si>
    <t>0104</t>
  </si>
  <si>
    <t>000</t>
  </si>
  <si>
    <t>1.1 Глава исполнительной власти</t>
  </si>
  <si>
    <t>заработная плата</t>
  </si>
  <si>
    <t>211</t>
  </si>
  <si>
    <t>213</t>
  </si>
  <si>
    <t>005</t>
  </si>
  <si>
    <t>212</t>
  </si>
  <si>
    <t>начисления на заработную плату</t>
  </si>
  <si>
    <t>услуги связи</t>
  </si>
  <si>
    <t>221</t>
  </si>
  <si>
    <t>транспортные услуги</t>
  </si>
  <si>
    <t>222</t>
  </si>
  <si>
    <t>223</t>
  </si>
  <si>
    <t>224</t>
  </si>
  <si>
    <t>Услуги по содержанию имущества</t>
  </si>
  <si>
    <t>225</t>
  </si>
  <si>
    <t>прочие услуги</t>
  </si>
  <si>
    <t>226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</si>
  <si>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</si>
  <si>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</si>
  <si>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</si>
  <si>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</si>
  <si>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</si>
  <si>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</si>
  <si>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Прочие услуги</t>
  </si>
  <si>
    <t>Прочие расходы</t>
  </si>
  <si>
    <t>услуги по содержанию имущества</t>
  </si>
  <si>
    <t>Увеличение стоимости материальных запасов</t>
  </si>
  <si>
    <t>1003</t>
  </si>
  <si>
    <t>Наименование</t>
  </si>
  <si>
    <t>139,7</t>
  </si>
  <si>
    <t>433</t>
  </si>
  <si>
    <t>500</t>
  </si>
  <si>
    <t>350</t>
  </si>
  <si>
    <t>003</t>
  </si>
  <si>
    <t>0114</t>
  </si>
  <si>
    <t>Итого расходов</t>
  </si>
  <si>
    <t>0503</t>
  </si>
  <si>
    <t>Наменование сельского поселение</t>
  </si>
  <si>
    <t xml:space="preserve">Боголюбовское </t>
  </si>
  <si>
    <t xml:space="preserve">Новоалександровское </t>
  </si>
  <si>
    <t xml:space="preserve">Павловское </t>
  </si>
  <si>
    <t xml:space="preserve">Селецкое </t>
  </si>
  <si>
    <t>ДО</t>
  </si>
  <si>
    <t>ПО</t>
  </si>
  <si>
    <t>0102</t>
  </si>
  <si>
    <t>002 03 00</t>
  </si>
  <si>
    <t>006</t>
  </si>
  <si>
    <t>242</t>
  </si>
  <si>
    <t>уплата налогов</t>
  </si>
  <si>
    <t>другие обязательства</t>
  </si>
  <si>
    <t>013</t>
  </si>
  <si>
    <t>090 01 00</t>
  </si>
  <si>
    <t>090 02 00</t>
  </si>
  <si>
    <t>начисления на зар.плату.</t>
  </si>
  <si>
    <t>0309</t>
  </si>
  <si>
    <t>014</t>
  </si>
  <si>
    <t>0400</t>
  </si>
  <si>
    <t>0408</t>
  </si>
  <si>
    <t>0412</t>
  </si>
  <si>
    <t>0106</t>
  </si>
  <si>
    <t>Процентные платежи по кредитам полученным из областного бюджета</t>
  </si>
  <si>
    <t>0111</t>
  </si>
  <si>
    <t>231</t>
  </si>
  <si>
    <t>1.6.1. Содержание и обслуживание муниципальной казны</t>
  </si>
  <si>
    <t>1.6.2. Оценка недвижимости</t>
  </si>
  <si>
    <t>1.6.3. Инвентаризация имущества</t>
  </si>
  <si>
    <t>1.7.Финансовый отдел</t>
  </si>
  <si>
    <t>1.8. Процентные платежи по кредитам полученным от других бюджетов бюджетной системы РФ</t>
  </si>
  <si>
    <t>2. Отдел ГО и ЧС</t>
  </si>
  <si>
    <t>3. Национальная экономика</t>
  </si>
  <si>
    <t>3.1. Осуществление пассажирских  перевозок городским автотранспортом</t>
  </si>
  <si>
    <t>3.2. Организация льготного проезда школьникам и студентам</t>
  </si>
  <si>
    <t>3.3. Создание скульптуры "Садоводы- огородники"</t>
  </si>
  <si>
    <t>1.2. Совет народных депутатов</t>
  </si>
  <si>
    <t>0203</t>
  </si>
  <si>
    <t>начисление на зар.плату</t>
  </si>
  <si>
    <t>0000</t>
  </si>
  <si>
    <t>0100</t>
  </si>
  <si>
    <t>Транспортные услуги</t>
  </si>
  <si>
    <t>0310</t>
  </si>
  <si>
    <t xml:space="preserve"> Услуги связи за телефон общего пользования</t>
  </si>
  <si>
    <t>Вознаграждение старостам</t>
  </si>
  <si>
    <t>000     000</t>
  </si>
  <si>
    <t>заработная платы</t>
  </si>
  <si>
    <t>начисление на заработную плату</t>
  </si>
  <si>
    <t>коммунальные услуги</t>
  </si>
  <si>
    <t>арендная плата за пользование имуществом</t>
  </si>
  <si>
    <t>увеличение материальных запасов</t>
  </si>
  <si>
    <t>0108</t>
  </si>
  <si>
    <t>0801</t>
  </si>
  <si>
    <t>оплата коммунальных услуг</t>
  </si>
  <si>
    <t>увеличение материальных запрасов</t>
  </si>
  <si>
    <t>263</t>
  </si>
  <si>
    <t>603</t>
  </si>
  <si>
    <t>Услуги за уличное освещение</t>
  </si>
  <si>
    <t>Приобретение основных средств</t>
  </si>
  <si>
    <t>Приобретение материальных запасов</t>
  </si>
  <si>
    <t xml:space="preserve">0503 </t>
  </si>
  <si>
    <t>1001</t>
  </si>
  <si>
    <t>Прочиеуслуги</t>
  </si>
  <si>
    <t>оплата услуг связи</t>
  </si>
  <si>
    <t>1301</t>
  </si>
  <si>
    <t>0113</t>
  </si>
  <si>
    <t>0505</t>
  </si>
  <si>
    <t>1.Общегосударственные вопросы</t>
  </si>
  <si>
    <t>121</t>
  </si>
  <si>
    <t>244</t>
  </si>
  <si>
    <t>710</t>
  </si>
  <si>
    <t>321</t>
  </si>
  <si>
    <t>0501</t>
  </si>
  <si>
    <t>Увеличение стоимости основных средств</t>
  </si>
  <si>
    <t>0502</t>
  </si>
  <si>
    <t>Начисления на зар.плату</t>
  </si>
  <si>
    <t>3.Национальная безопасность и правоохранительная деятельность</t>
  </si>
  <si>
    <t>111</t>
  </si>
  <si>
    <t>прочие расходы (имущ.налог)</t>
  </si>
  <si>
    <t>851</t>
  </si>
  <si>
    <t>810</t>
  </si>
  <si>
    <t>870</t>
  </si>
  <si>
    <t>112</t>
  </si>
  <si>
    <t>540</t>
  </si>
  <si>
    <t>251</t>
  </si>
  <si>
    <t>1.3. Аппарат управления поселения</t>
  </si>
  <si>
    <t xml:space="preserve">1.4.Резервный фонд главы </t>
  </si>
  <si>
    <t>1.5. Другие общегосударственные вопросы</t>
  </si>
  <si>
    <t>раздел/ подраздел (ФКР)</t>
  </si>
  <si>
    <t>глава по ППП</t>
  </si>
  <si>
    <t>целевая статья (КЦСР)</t>
  </si>
  <si>
    <t>вид расходов (КВР)</t>
  </si>
  <si>
    <t>эконномический классификатор (ЭКР)</t>
  </si>
  <si>
    <t>тыс. руб.</t>
  </si>
  <si>
    <t>000 00 00000</t>
  </si>
  <si>
    <t>779 00 00110</t>
  </si>
  <si>
    <t>999 00 00110</t>
  </si>
  <si>
    <t>999 00 20020</t>
  </si>
  <si>
    <t>999 00 20030</t>
  </si>
  <si>
    <t>проведение торгов</t>
  </si>
  <si>
    <t>999 00 80090</t>
  </si>
  <si>
    <t>999 00 51180</t>
  </si>
  <si>
    <t xml:space="preserve">000 00 00000 </t>
  </si>
  <si>
    <t>0200</t>
  </si>
  <si>
    <t>0300</t>
  </si>
  <si>
    <t>2. Национальная оборона</t>
  </si>
  <si>
    <t>2.1.Осуществление первичного воинского учета на территориях ,гда отсутствуют военные коммисариаты (средства областного бюджета)</t>
  </si>
  <si>
    <t>3.1.Другие вопросы в области национальной безопасности и правоохранительной деятельности</t>
  </si>
  <si>
    <t>4.Национальная экономика</t>
  </si>
  <si>
    <t xml:space="preserve">999 00 60010 </t>
  </si>
  <si>
    <t xml:space="preserve">5. Жилищное хозяйство </t>
  </si>
  <si>
    <t xml:space="preserve">000 </t>
  </si>
  <si>
    <t>5.1.Жилищное хозяйство</t>
  </si>
  <si>
    <t>999 00 00000</t>
  </si>
  <si>
    <t>999 00 60180</t>
  </si>
  <si>
    <t>Уплата взносов на капитальный ремонт МКД находяхихмя в муниципальной собственности</t>
  </si>
  <si>
    <t>5.2.Коммунальное хозяйство</t>
  </si>
  <si>
    <t>999 00 20050</t>
  </si>
  <si>
    <t>999 00 20070</t>
  </si>
  <si>
    <t xml:space="preserve">5.3.Благоустройство </t>
  </si>
  <si>
    <t>5.3.1.Уличное освещение</t>
  </si>
  <si>
    <t>999 00 20060</t>
  </si>
  <si>
    <t>5.3.2.Озеленение</t>
  </si>
  <si>
    <t>999 00 20080</t>
  </si>
  <si>
    <t>5.3.4.Организация и содержание мест захоронения</t>
  </si>
  <si>
    <t>999 00 20090</t>
  </si>
  <si>
    <t>5.3.5.Прочие мероприятия  по благоустройству сельских поселений</t>
  </si>
  <si>
    <t>999 00 20100</t>
  </si>
  <si>
    <t>Услуги по содержанию имущества (вывоз коммунальных отходов, санитарная уборка , ремонт обелисков ВОВ, обустройство мест купания)</t>
  </si>
  <si>
    <t>5.4. Содержание МКУ "Селецкое"</t>
  </si>
  <si>
    <t>999 00 0П590</t>
  </si>
  <si>
    <t>0800</t>
  </si>
  <si>
    <t>Повышение оплаты труда работников бюджетной сферы в соответствии с Указом Президента РФ от 07 мая 2012 года № 597, от 01 июня 2012 года № 761</t>
  </si>
  <si>
    <t>999 00 70390</t>
  </si>
  <si>
    <t>999 00 ЦД590</t>
  </si>
  <si>
    <t>6.Культура и кинематография</t>
  </si>
  <si>
    <t>6.1. Дома культуры</t>
  </si>
  <si>
    <t>6.2. Предоставление мер социальной поддержкипо оплате жилья  и коммунальныхуслуг отдельным категориям граждан в муниципальной сфере культуры врамках непрограммных расходов, социальное обеспечение</t>
  </si>
  <si>
    <t>999 00 70230</t>
  </si>
  <si>
    <t>работникам культуры</t>
  </si>
  <si>
    <t xml:space="preserve">999 00 70230 </t>
  </si>
  <si>
    <t>работникам культуры(пенсионерам)</t>
  </si>
  <si>
    <t>999 00 10010</t>
  </si>
  <si>
    <t>7.Социальное обеспечение</t>
  </si>
  <si>
    <t>.Выплаты к государственным пенсиям муниципальным служащим сельского поселения в рамках непрограммных расходов органов исполнительной власти (Социальное обеспечение и другие выплаты насалению)</t>
  </si>
  <si>
    <t>8.Социальное обеспечение населения</t>
  </si>
  <si>
    <t>Средства бюджета МО Селецкое в рамках программы "Обеспечение жильем молодых семей Мо Селецкое на 2016-2018годы"</t>
  </si>
  <si>
    <t>999 00 20040</t>
  </si>
  <si>
    <t>9. Обслуживание муниципального долга в рамках непрограммных расходов,погашение процентов за пользование кредитом(обслуживание государственного муниципального долга)</t>
  </si>
  <si>
    <t xml:space="preserve">999 00 00000 </t>
  </si>
  <si>
    <t>129</t>
  </si>
  <si>
    <t>322</t>
  </si>
  <si>
    <t>119</t>
  </si>
  <si>
    <t>853</t>
  </si>
  <si>
    <t>262</t>
  </si>
  <si>
    <t>100</t>
  </si>
  <si>
    <t>852</t>
  </si>
  <si>
    <t xml:space="preserve">0113 </t>
  </si>
  <si>
    <t>831</t>
  </si>
  <si>
    <t>исполнение судебных актов</t>
  </si>
  <si>
    <t>уплата иных платежей (штрафы , пени)</t>
  </si>
  <si>
    <t>уплата налога имущество организаций , земельного налога</t>
  </si>
  <si>
    <t>уплата прочих налогов , сборов( транспортный наог , госпошлина)</t>
  </si>
  <si>
    <t>уплата прочих налогов , сборов( транспортный налог , госпошлина)</t>
  </si>
  <si>
    <t>уплата прочих налогов и сборов ( транспортный налог, госпошлина)</t>
  </si>
  <si>
    <t>уплата налогов на имущество организаций  и земельного налога</t>
  </si>
  <si>
    <t>Мероприятия по землеустройству и землепользованию в рамках не программных расходов органов исполнительной власти</t>
  </si>
  <si>
    <t xml:space="preserve">999 00 51180 </t>
  </si>
  <si>
    <t>999 00 20120</t>
  </si>
  <si>
    <t>начисления на зар. Плату</t>
  </si>
  <si>
    <t>Софинансирование расходов на капитальный ремонт многоквартирных домов</t>
  </si>
  <si>
    <t>1.4.1 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ситуаций.</t>
  </si>
  <si>
    <t>уплата по исполнительным документам</t>
  </si>
  <si>
    <t xml:space="preserve">Ведомственная структура расходов по получателям средств бюджета муниципального образования Селецкое  </t>
  </si>
  <si>
    <t>всего расходов включенных в бюджет на 2017 год</t>
  </si>
  <si>
    <t>всего расходов включенных в бюджет на 2018 год</t>
  </si>
  <si>
    <t>всего расходов включенных в бюджет на 2019 год</t>
  </si>
  <si>
    <t xml:space="preserve">795 01 80020 </t>
  </si>
  <si>
    <t>Выписка из бюджета муниципального образования Селецкое на 2017 год и на плановый период 2018 и 2019гг</t>
  </si>
  <si>
    <t xml:space="preserve">999 00 70390 </t>
  </si>
  <si>
    <t>Глава муниципального образования</t>
  </si>
  <si>
    <t>Г.М.Вербицкая</t>
  </si>
  <si>
    <t xml:space="preserve">999 00 20400 </t>
  </si>
  <si>
    <t>999 00 20400</t>
  </si>
  <si>
    <t>1.5.1 Общегосударственные вопросы</t>
  </si>
  <si>
    <t>1.5.2. Другие общегосударственные вопросы</t>
  </si>
  <si>
    <t>1.5.3 Централизованная бухгалтерия</t>
  </si>
  <si>
    <t>123</t>
  </si>
  <si>
    <t>услуги по содержание имущества</t>
  </si>
  <si>
    <t>0013</t>
  </si>
  <si>
    <t xml:space="preserve">244 </t>
  </si>
  <si>
    <t>4.1.Возмещение части затрат на приобретение льготного проездного билета для обучающихся в образовательных учреждениях на основании поставновления главы Селецкого сельского поселения № 230 от 25.11.2013г.</t>
  </si>
  <si>
    <t xml:space="preserve">  Приложение № 6                                               к решению Совета народных депутатов муниципального образования  Селецкое                                    от 28.04.2017№ 15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</si>
</sst>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</numFmts>
  <fonts count="2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Border="1" applyAlignment="1">
      <alignment horizontal="center" vertical="top" wrapText="1"/>
    </xf>
    <xf numFmtId="0" fontId="21" fillId="0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2" fillId="0" borderId="11" xfId="0" applyFont="1" applyFill="1" applyBorder="1" applyAlignment="1">
      <alignment wrapText="1"/>
    </xf>
    <xf numFmtId="49" fontId="22" fillId="0" borderId="11" xfId="0" applyNumberFormat="1" applyFont="1" applyFill="1" applyBorder="1" applyAlignment="1">
      <alignment/>
    </xf>
    <xf numFmtId="0" fontId="22" fillId="0" borderId="11" xfId="0" applyFont="1" applyFill="1" applyBorder="1" applyAlignment="1">
      <alignment/>
    </xf>
    <xf numFmtId="164" fontId="22" fillId="0" borderId="11" xfId="0" applyNumberFormat="1" applyFont="1" applyFill="1" applyBorder="1" applyAlignment="1">
      <alignment/>
    </xf>
    <xf numFmtId="0" fontId="23" fillId="0" borderId="11" xfId="0" applyFont="1" applyFill="1" applyBorder="1" applyAlignment="1">
      <alignment wrapText="1"/>
    </xf>
    <xf numFmtId="49" fontId="23" fillId="0" borderId="11" xfId="0" applyNumberFormat="1" applyFont="1" applyFill="1" applyBorder="1" applyAlignment="1">
      <alignment/>
    </xf>
    <xf numFmtId="0" fontId="23" fillId="0" borderId="11" xfId="0" applyFont="1" applyFill="1" applyBorder="1" applyAlignment="1">
      <alignment/>
    </xf>
    <xf numFmtId="164" fontId="23" fillId="0" borderId="11" xfId="0" applyNumberFormat="1" applyFont="1" applyFill="1" applyBorder="1" applyAlignment="1">
      <alignment/>
    </xf>
    <xf numFmtId="49" fontId="21" fillId="0" borderId="11" xfId="0" applyNumberFormat="1" applyFont="1" applyFill="1" applyBorder="1" applyAlignment="1">
      <alignment/>
    </xf>
    <xf numFmtId="49" fontId="21" fillId="0" borderId="11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/>
    </xf>
    <xf numFmtId="164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/>
    </xf>
    <xf numFmtId="49" fontId="21" fillId="0" borderId="11" xfId="0" applyNumberFormat="1" applyFont="1" applyFill="1" applyBorder="1" applyAlignment="1">
      <alignment/>
    </xf>
    <xf numFmtId="49" fontId="21" fillId="0" borderId="13" xfId="0" applyNumberFormat="1" applyFont="1" applyFill="1" applyBorder="1" applyAlignment="1">
      <alignment/>
    </xf>
    <xf numFmtId="49" fontId="21" fillId="0" borderId="14" xfId="0" applyNumberFormat="1" applyFont="1" applyFill="1" applyBorder="1" applyAlignment="1">
      <alignment/>
    </xf>
    <xf numFmtId="49" fontId="21" fillId="0" borderId="13" xfId="0" applyNumberFormat="1" applyFont="1" applyFill="1" applyBorder="1" applyAlignment="1">
      <alignment/>
    </xf>
    <xf numFmtId="49" fontId="22" fillId="0" borderId="11" xfId="0" applyNumberFormat="1" applyFont="1" applyFill="1" applyBorder="1" applyAlignment="1">
      <alignment/>
    </xf>
    <xf numFmtId="164" fontId="23" fillId="0" borderId="11" xfId="0" applyNumberFormat="1" applyFont="1" applyFill="1" applyBorder="1" applyAlignment="1">
      <alignment horizontal="right"/>
    </xf>
    <xf numFmtId="49" fontId="21" fillId="0" borderId="13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right"/>
    </xf>
    <xf numFmtId="14" fontId="23" fillId="0" borderId="11" xfId="0" applyNumberFormat="1" applyFont="1" applyFill="1" applyBorder="1" applyAlignment="1">
      <alignment horizontal="left" wrapText="1"/>
    </xf>
    <xf numFmtId="14" fontId="21" fillId="0" borderId="11" xfId="0" applyNumberFormat="1" applyFont="1" applyFill="1" applyBorder="1" applyAlignment="1">
      <alignment horizontal="left" wrapText="1"/>
    </xf>
    <xf numFmtId="164" fontId="23" fillId="24" borderId="11" xfId="0" applyNumberFormat="1" applyFont="1" applyFill="1" applyBorder="1" applyAlignment="1">
      <alignment/>
    </xf>
    <xf numFmtId="164" fontId="22" fillId="24" borderId="11" xfId="0" applyNumberFormat="1" applyFont="1" applyFill="1" applyBorder="1" applyAlignment="1">
      <alignment/>
    </xf>
    <xf numFmtId="0" fontId="0" fillId="0" borderId="0" xfId="0" applyAlignment="1">
      <alignment horizontal="center"/>
    </xf>
    <xf numFmtId="49" fontId="23" fillId="0" borderId="1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textRotation="90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1" fillId="0" borderId="12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 textRotation="90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top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6"/>
  <sheetViews>
    <sheetView workbookViewId="0" topLeftCell="A2">
      <selection activeCell="U11" sqref="U11"/>
    </sheetView>
  </sheetViews>
  <sheetFormatPr defaultColWidth="9.00390625" defaultRowHeight="12.75"/>
  <cols>
    <col min="1" max="1" width="42.00390625" style="0" customWidth="1"/>
    <col min="2" max="2" width="6.00390625" style="0" customWidth="1"/>
    <col min="3" max="3" width="5.375" style="0" customWidth="1"/>
    <col min="4" max="4" width="12.625" style="0" customWidth="1"/>
    <col min="5" max="5" width="6.125" style="0" customWidth="1"/>
    <col min="6" max="6" width="6.25390625" style="0" customWidth="1"/>
    <col min="7" max="7" width="0.12890625" style="0" hidden="1" customWidth="1"/>
    <col min="8" max="8" width="8.125" style="0" hidden="1" customWidth="1"/>
    <col min="9" max="9" width="8.375" style="0" hidden="1" customWidth="1"/>
    <col min="10" max="10" width="9.125" style="0" hidden="1" customWidth="1"/>
    <col min="11" max="11" width="9.25390625" style="0" hidden="1" customWidth="1"/>
    <col min="12" max="12" width="9.875" style="0" hidden="1" customWidth="1"/>
    <col min="13" max="13" width="9.125" style="0" hidden="1" customWidth="1"/>
    <col min="14" max="14" width="7.75390625" style="0" customWidth="1"/>
    <col min="15" max="15" width="7.875" style="0" customWidth="1"/>
  </cols>
  <sheetData>
    <row r="1" ht="12.75" hidden="1"/>
    <row r="2" spans="14:16" ht="12.75">
      <c r="N2" s="44"/>
      <c r="O2" s="44"/>
      <c r="P2" s="44"/>
    </row>
    <row r="4" spans="1:16" ht="12.75">
      <c r="A4" s="49" t="s">
        <v>217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4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6" ht="81" customHeight="1">
      <c r="A6" s="45" t="s">
        <v>30</v>
      </c>
      <c r="B6" s="46" t="s">
        <v>127</v>
      </c>
      <c r="C6" s="46" t="s">
        <v>128</v>
      </c>
      <c r="D6" s="46" t="s">
        <v>129</v>
      </c>
      <c r="E6" s="46" t="s">
        <v>130</v>
      </c>
      <c r="F6" s="47" t="s">
        <v>131</v>
      </c>
      <c r="G6" s="48" t="s">
        <v>39</v>
      </c>
      <c r="H6" s="48"/>
      <c r="I6" s="48"/>
      <c r="J6" s="48"/>
      <c r="K6" s="14" t="s">
        <v>44</v>
      </c>
      <c r="L6" s="14" t="s">
        <v>45</v>
      </c>
      <c r="M6" s="48">
        <v>2008</v>
      </c>
      <c r="N6" s="47" t="s">
        <v>213</v>
      </c>
      <c r="O6" s="47" t="s">
        <v>214</v>
      </c>
      <c r="P6" s="47" t="s">
        <v>215</v>
      </c>
    </row>
    <row r="7" spans="1:17" ht="25.5" customHeight="1">
      <c r="A7" s="45"/>
      <c r="B7" s="46"/>
      <c r="C7" s="46"/>
      <c r="D7" s="46"/>
      <c r="E7" s="46"/>
      <c r="F7" s="47"/>
      <c r="G7" s="14" t="s">
        <v>40</v>
      </c>
      <c r="H7" s="14" t="s">
        <v>41</v>
      </c>
      <c r="I7" s="14" t="s">
        <v>42</v>
      </c>
      <c r="J7" s="14" t="s">
        <v>43</v>
      </c>
      <c r="K7" s="14"/>
      <c r="L7" s="14"/>
      <c r="M7" s="48"/>
      <c r="N7" s="47"/>
      <c r="O7" s="47"/>
      <c r="P7" s="47"/>
      <c r="Q7" s="7"/>
    </row>
    <row r="8" spans="1:17" ht="12.75">
      <c r="A8" s="21" t="s">
        <v>175</v>
      </c>
      <c r="B8" s="22" t="s">
        <v>91</v>
      </c>
      <c r="C8" s="22" t="s">
        <v>95</v>
      </c>
      <c r="D8" s="22" t="s">
        <v>218</v>
      </c>
      <c r="E8" s="22" t="s">
        <v>194</v>
      </c>
      <c r="F8" s="22" t="s">
        <v>1</v>
      </c>
      <c r="G8" s="23"/>
      <c r="H8" s="23"/>
      <c r="I8" s="23"/>
      <c r="J8" s="23"/>
      <c r="K8" s="23"/>
      <c r="L8" s="23"/>
      <c r="M8" s="23"/>
      <c r="N8" s="24">
        <f>N9+N10</f>
        <v>1274.4</v>
      </c>
      <c r="O8" s="24">
        <f>O9+O10</f>
        <v>0</v>
      </c>
      <c r="P8" s="24">
        <f>P9+P10</f>
        <v>0</v>
      </c>
      <c r="Q8" s="8"/>
    </row>
    <row r="9" spans="1:17" ht="48">
      <c r="A9" s="12" t="s">
        <v>171</v>
      </c>
      <c r="B9" s="25" t="s">
        <v>91</v>
      </c>
      <c r="C9" s="25" t="s">
        <v>95</v>
      </c>
      <c r="D9" s="30" t="s">
        <v>172</v>
      </c>
      <c r="E9" s="25" t="s">
        <v>116</v>
      </c>
      <c r="F9" s="25" t="s">
        <v>4</v>
      </c>
      <c r="G9" s="27"/>
      <c r="H9" s="27"/>
      <c r="I9" s="27"/>
      <c r="J9" s="27"/>
      <c r="K9" s="27"/>
      <c r="L9" s="27"/>
      <c r="M9" s="27"/>
      <c r="N9" s="28">
        <v>978.8</v>
      </c>
      <c r="O9" s="28">
        <v>0</v>
      </c>
      <c r="P9" s="27">
        <v>0</v>
      </c>
      <c r="Q9" s="1"/>
    </row>
    <row r="10" spans="1:17" ht="48">
      <c r="A10" s="12" t="s">
        <v>171</v>
      </c>
      <c r="B10" s="25" t="s">
        <v>91</v>
      </c>
      <c r="C10" s="25" t="s">
        <v>95</v>
      </c>
      <c r="D10" s="30" t="s">
        <v>172</v>
      </c>
      <c r="E10" s="25" t="s">
        <v>191</v>
      </c>
      <c r="F10" s="25" t="s">
        <v>5</v>
      </c>
      <c r="G10" s="27"/>
      <c r="H10" s="27"/>
      <c r="I10" s="27"/>
      <c r="J10" s="27"/>
      <c r="K10" s="27"/>
      <c r="L10" s="27"/>
      <c r="M10" s="27"/>
      <c r="N10" s="28">
        <v>295.6</v>
      </c>
      <c r="O10" s="28">
        <v>0</v>
      </c>
      <c r="P10" s="28">
        <v>0</v>
      </c>
      <c r="Q10" s="8"/>
    </row>
    <row r="11" spans="1:17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1" t="s">
        <v>219</v>
      </c>
      <c r="B14" s="1"/>
      <c r="C14" s="1"/>
      <c r="D14" s="1" t="s">
        <v>220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</sheetData>
  <sheetProtection/>
  <mergeCells count="13">
    <mergeCell ref="O6:O7"/>
    <mergeCell ref="P6:P7"/>
    <mergeCell ref="A4:P4"/>
    <mergeCell ref="N2:P2"/>
    <mergeCell ref="A6:A7"/>
    <mergeCell ref="B6:B7"/>
    <mergeCell ref="C6:C7"/>
    <mergeCell ref="D6:D7"/>
    <mergeCell ref="E6:E7"/>
    <mergeCell ref="F6:F7"/>
    <mergeCell ref="G6:J6"/>
    <mergeCell ref="M6:M7"/>
    <mergeCell ref="N6:N7"/>
  </mergeCells>
  <printOptions/>
  <pageMargins left="0.46" right="0.3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08"/>
  <sheetViews>
    <sheetView tabSelected="1" zoomScalePageLayoutView="0" workbookViewId="0" topLeftCell="A145">
      <selection activeCell="A2" sqref="A2:P147"/>
    </sheetView>
  </sheetViews>
  <sheetFormatPr defaultColWidth="9.00390625" defaultRowHeight="12.75"/>
  <cols>
    <col min="1" max="1" width="40.75390625" style="0" customWidth="1"/>
    <col min="2" max="2" width="7.00390625" style="0" customWidth="1"/>
    <col min="3" max="3" width="5.875" style="0" customWidth="1"/>
    <col min="4" max="4" width="12.625" style="0" customWidth="1"/>
    <col min="5" max="5" width="6.125" style="0" customWidth="1"/>
    <col min="6" max="6" width="6.25390625" style="0" customWidth="1"/>
    <col min="7" max="7" width="0.12890625" style="0" hidden="1" customWidth="1"/>
    <col min="8" max="8" width="8.125" style="0" hidden="1" customWidth="1"/>
    <col min="9" max="9" width="8.375" style="0" hidden="1" customWidth="1"/>
    <col min="10" max="10" width="9.125" style="0" hidden="1" customWidth="1"/>
    <col min="11" max="11" width="9.25390625" style="0" hidden="1" customWidth="1"/>
    <col min="12" max="12" width="9.875" style="0" hidden="1" customWidth="1"/>
    <col min="13" max="13" width="9.125" style="0" hidden="1" customWidth="1"/>
    <col min="14" max="14" width="7.75390625" style="0" customWidth="1"/>
    <col min="16" max="16" width="7.875" style="0" customWidth="1"/>
  </cols>
  <sheetData>
    <row r="1" ht="12.75" hidden="1"/>
    <row r="2" spans="1:16" ht="72" customHeight="1">
      <c r="A2" s="66"/>
      <c r="B2" s="13"/>
      <c r="C2" s="13"/>
      <c r="D2" s="13"/>
      <c r="E2" s="13"/>
      <c r="F2" s="52" t="s">
        <v>231</v>
      </c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2.75" customHeight="1">
      <c r="A3" s="2"/>
      <c r="B3" s="11"/>
      <c r="C3" s="11"/>
      <c r="D3" s="11"/>
      <c r="E3" s="11"/>
      <c r="F3" s="60" t="s">
        <v>132</v>
      </c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35.25" customHeight="1">
      <c r="A4" s="55" t="s">
        <v>212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</row>
    <row r="5" spans="1:16" ht="44.25" customHeight="1">
      <c r="A5" s="58" t="s">
        <v>30</v>
      </c>
      <c r="B5" s="50" t="s">
        <v>127</v>
      </c>
      <c r="C5" s="50" t="s">
        <v>128</v>
      </c>
      <c r="D5" s="50" t="s">
        <v>129</v>
      </c>
      <c r="E5" s="50" t="s">
        <v>130</v>
      </c>
      <c r="F5" s="53" t="s">
        <v>131</v>
      </c>
      <c r="G5" s="61" t="s">
        <v>39</v>
      </c>
      <c r="H5" s="62"/>
      <c r="I5" s="62"/>
      <c r="J5" s="63"/>
      <c r="K5" s="14" t="s">
        <v>44</v>
      </c>
      <c r="L5" s="14" t="s">
        <v>45</v>
      </c>
      <c r="M5" s="64">
        <v>2008</v>
      </c>
      <c r="N5" s="53" t="s">
        <v>213</v>
      </c>
      <c r="O5" s="53" t="s">
        <v>214</v>
      </c>
      <c r="P5" s="53" t="s">
        <v>215</v>
      </c>
    </row>
    <row r="6" spans="1:16" ht="77.25" customHeight="1">
      <c r="A6" s="59"/>
      <c r="B6" s="51"/>
      <c r="C6" s="51"/>
      <c r="D6" s="51"/>
      <c r="E6" s="51"/>
      <c r="F6" s="54"/>
      <c r="G6" s="14" t="s">
        <v>40</v>
      </c>
      <c r="H6" s="14" t="s">
        <v>41</v>
      </c>
      <c r="I6" s="14" t="s">
        <v>42</v>
      </c>
      <c r="J6" s="14" t="s">
        <v>43</v>
      </c>
      <c r="K6" s="14"/>
      <c r="L6" s="14"/>
      <c r="M6" s="65"/>
      <c r="N6" s="54"/>
      <c r="O6" s="54"/>
      <c r="P6" s="54"/>
    </row>
    <row r="7" spans="1:16" ht="12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8</v>
      </c>
      <c r="H7" s="15">
        <v>9</v>
      </c>
      <c r="I7" s="15">
        <v>10</v>
      </c>
      <c r="J7" s="15">
        <v>11</v>
      </c>
      <c r="K7" s="15"/>
      <c r="L7" s="15"/>
      <c r="M7" s="15">
        <v>12</v>
      </c>
      <c r="N7" s="15">
        <v>7</v>
      </c>
      <c r="O7" s="16"/>
      <c r="P7" s="16"/>
    </row>
    <row r="8" spans="1:17" ht="12.75">
      <c r="A8" s="17" t="s">
        <v>106</v>
      </c>
      <c r="B8" s="18" t="s">
        <v>79</v>
      </c>
      <c r="C8" s="18" t="s">
        <v>1</v>
      </c>
      <c r="D8" s="18" t="s">
        <v>133</v>
      </c>
      <c r="E8" s="18" t="s">
        <v>1</v>
      </c>
      <c r="F8" s="18" t="s">
        <v>1</v>
      </c>
      <c r="G8" s="19" t="e">
        <f>G17+G9+G23</f>
        <v>#REF!</v>
      </c>
      <c r="H8" s="19" t="e">
        <f>H17+H9+H23</f>
        <v>#REF!</v>
      </c>
      <c r="I8" s="19" t="e">
        <f>I17+I9+I23</f>
        <v>#REF!</v>
      </c>
      <c r="J8" s="19" t="e">
        <f>J17+J9+J23</f>
        <v>#REF!</v>
      </c>
      <c r="K8" s="19"/>
      <c r="L8" s="19"/>
      <c r="M8" s="19" t="e">
        <f>M17+M9+M23</f>
        <v>#REF!</v>
      </c>
      <c r="N8" s="20">
        <f>N9+N17</f>
        <v>1946.9</v>
      </c>
      <c r="O8" s="20">
        <f>O9+O17</f>
        <v>1916.9</v>
      </c>
      <c r="P8" s="20">
        <f>P9+P17</f>
        <v>1916.9</v>
      </c>
      <c r="Q8" s="7"/>
    </row>
    <row r="9" spans="1:17" ht="12.75">
      <c r="A9" s="21" t="s">
        <v>2</v>
      </c>
      <c r="B9" s="22" t="s">
        <v>46</v>
      </c>
      <c r="C9" s="22" t="s">
        <v>95</v>
      </c>
      <c r="D9" s="22" t="s">
        <v>133</v>
      </c>
      <c r="E9" s="22" t="s">
        <v>194</v>
      </c>
      <c r="F9" s="22" t="s">
        <v>1</v>
      </c>
      <c r="G9" s="23">
        <f>G10+G11</f>
        <v>376</v>
      </c>
      <c r="H9" s="23">
        <f>H10+H11</f>
        <v>376</v>
      </c>
      <c r="I9" s="23">
        <f>I10+I11</f>
        <v>376</v>
      </c>
      <c r="J9" s="23">
        <f>J10+J11</f>
        <v>376</v>
      </c>
      <c r="K9" s="23"/>
      <c r="L9" s="23"/>
      <c r="M9" s="23">
        <f>M10+M11</f>
        <v>1504</v>
      </c>
      <c r="N9" s="24">
        <f>N10+N11</f>
        <v>871.8</v>
      </c>
      <c r="O9" s="24">
        <f>O10+O11</f>
        <v>871.8</v>
      </c>
      <c r="P9" s="24">
        <f>P10+P11</f>
        <v>871.8</v>
      </c>
      <c r="Q9" s="7"/>
    </row>
    <row r="10" spans="1:17" ht="12.75">
      <c r="A10" s="12" t="s">
        <v>3</v>
      </c>
      <c r="B10" s="25" t="s">
        <v>46</v>
      </c>
      <c r="C10" s="26" t="s">
        <v>95</v>
      </c>
      <c r="D10" s="26" t="s">
        <v>134</v>
      </c>
      <c r="E10" s="25" t="s">
        <v>107</v>
      </c>
      <c r="F10" s="25" t="s">
        <v>4</v>
      </c>
      <c r="G10" s="27">
        <v>298</v>
      </c>
      <c r="H10" s="27">
        <v>298</v>
      </c>
      <c r="I10" s="27">
        <v>298</v>
      </c>
      <c r="J10" s="27">
        <v>298</v>
      </c>
      <c r="K10" s="27"/>
      <c r="L10" s="27"/>
      <c r="M10" s="27">
        <f>G10+H10+I10+J10</f>
        <v>1192</v>
      </c>
      <c r="N10" s="28">
        <v>669.6</v>
      </c>
      <c r="O10" s="27">
        <v>669.6</v>
      </c>
      <c r="P10" s="27">
        <v>669.6</v>
      </c>
      <c r="Q10" s="1"/>
    </row>
    <row r="11" spans="1:17" ht="12.75">
      <c r="A11" s="12" t="s">
        <v>114</v>
      </c>
      <c r="B11" s="25" t="s">
        <v>46</v>
      </c>
      <c r="C11" s="26" t="s">
        <v>95</v>
      </c>
      <c r="D11" s="26" t="s">
        <v>134</v>
      </c>
      <c r="E11" s="25" t="s">
        <v>189</v>
      </c>
      <c r="F11" s="25" t="s">
        <v>5</v>
      </c>
      <c r="G11" s="27">
        <v>78</v>
      </c>
      <c r="H11" s="27">
        <v>78</v>
      </c>
      <c r="I11" s="27">
        <v>78</v>
      </c>
      <c r="J11" s="27">
        <v>78</v>
      </c>
      <c r="K11" s="27"/>
      <c r="L11" s="27"/>
      <c r="M11" s="27">
        <f>G11+H11+I11+J11</f>
        <v>312</v>
      </c>
      <c r="N11" s="28">
        <v>202.2</v>
      </c>
      <c r="O11" s="28">
        <v>202.2</v>
      </c>
      <c r="P11" s="28">
        <v>202.2</v>
      </c>
      <c r="Q11" s="8"/>
    </row>
    <row r="12" spans="1:17" ht="0.75" customHeight="1">
      <c r="A12" s="12" t="s">
        <v>75</v>
      </c>
      <c r="B12" s="25" t="s">
        <v>46</v>
      </c>
      <c r="C12" s="25"/>
      <c r="D12" s="25" t="s">
        <v>47</v>
      </c>
      <c r="E12" s="25" t="s">
        <v>33</v>
      </c>
      <c r="F12" s="25" t="s">
        <v>1</v>
      </c>
      <c r="G12" s="27"/>
      <c r="H12" s="27"/>
      <c r="I12" s="27"/>
      <c r="J12" s="27"/>
      <c r="K12" s="27"/>
      <c r="L12" s="27"/>
      <c r="M12" s="27"/>
      <c r="N12" s="27"/>
      <c r="O12" s="28"/>
      <c r="P12" s="27"/>
      <c r="Q12" s="1"/>
    </row>
    <row r="13" spans="1:17" ht="12.75" hidden="1">
      <c r="A13" s="12" t="s">
        <v>3</v>
      </c>
      <c r="B13" s="25" t="s">
        <v>46</v>
      </c>
      <c r="C13" s="25"/>
      <c r="D13" s="25" t="s">
        <v>47</v>
      </c>
      <c r="E13" s="25" t="s">
        <v>33</v>
      </c>
      <c r="F13" s="25">
        <v>211</v>
      </c>
      <c r="G13" s="27"/>
      <c r="H13" s="27"/>
      <c r="I13" s="27"/>
      <c r="J13" s="27"/>
      <c r="K13" s="27"/>
      <c r="L13" s="27"/>
      <c r="M13" s="27"/>
      <c r="N13" s="27"/>
      <c r="O13" s="28"/>
      <c r="P13" s="27"/>
      <c r="Q13" s="1"/>
    </row>
    <row r="14" spans="1:17" ht="12.75" hidden="1">
      <c r="A14" s="12" t="s">
        <v>55</v>
      </c>
      <c r="B14" s="25" t="s">
        <v>46</v>
      </c>
      <c r="C14" s="25"/>
      <c r="D14" s="25" t="s">
        <v>47</v>
      </c>
      <c r="E14" s="25" t="s">
        <v>33</v>
      </c>
      <c r="F14" s="25">
        <v>213</v>
      </c>
      <c r="G14" s="27"/>
      <c r="H14" s="27"/>
      <c r="I14" s="27"/>
      <c r="J14" s="27"/>
      <c r="K14" s="27"/>
      <c r="L14" s="27"/>
      <c r="M14" s="27"/>
      <c r="N14" s="27"/>
      <c r="O14" s="28"/>
      <c r="P14" s="27"/>
      <c r="Q14" s="1"/>
    </row>
    <row r="15" spans="1:17" ht="12.75" hidden="1">
      <c r="A15" s="12" t="s">
        <v>50</v>
      </c>
      <c r="B15" s="25" t="s">
        <v>46</v>
      </c>
      <c r="C15" s="25"/>
      <c r="D15" s="25" t="s">
        <v>47</v>
      </c>
      <c r="E15" s="25" t="s">
        <v>33</v>
      </c>
      <c r="F15" s="25">
        <v>290</v>
      </c>
      <c r="G15" s="27"/>
      <c r="H15" s="27"/>
      <c r="I15" s="27"/>
      <c r="J15" s="27"/>
      <c r="K15" s="27"/>
      <c r="L15" s="27"/>
      <c r="M15" s="27"/>
      <c r="N15" s="27"/>
      <c r="O15" s="28"/>
      <c r="P15" s="27"/>
      <c r="Q15" s="1"/>
    </row>
    <row r="16" spans="1:17" ht="12.75" hidden="1">
      <c r="A16" s="12" t="s">
        <v>51</v>
      </c>
      <c r="B16" s="25" t="s">
        <v>46</v>
      </c>
      <c r="C16" s="25"/>
      <c r="D16" s="25" t="s">
        <v>47</v>
      </c>
      <c r="E16" s="25" t="s">
        <v>33</v>
      </c>
      <c r="F16" s="25" t="s">
        <v>1</v>
      </c>
      <c r="G16" s="27"/>
      <c r="H16" s="27"/>
      <c r="I16" s="27"/>
      <c r="J16" s="27"/>
      <c r="K16" s="27"/>
      <c r="L16" s="27"/>
      <c r="M16" s="27"/>
      <c r="N16" s="27"/>
      <c r="O16" s="28"/>
      <c r="P16" s="27"/>
      <c r="Q16" s="1"/>
    </row>
    <row r="17" spans="1:17" ht="12.75">
      <c r="A17" s="21" t="s">
        <v>124</v>
      </c>
      <c r="B17" s="22" t="s">
        <v>0</v>
      </c>
      <c r="C17" s="22" t="s">
        <v>95</v>
      </c>
      <c r="D17" s="22" t="s">
        <v>133</v>
      </c>
      <c r="E17" s="22" t="s">
        <v>107</v>
      </c>
      <c r="F17" s="22" t="s">
        <v>1</v>
      </c>
      <c r="G17" s="23" t="e">
        <f>G18+G19+#REF!+#REF!+#REF!+#REF!+#REF!+#REF!+#REF!+#REF!+#REF!+#REF!</f>
        <v>#REF!</v>
      </c>
      <c r="H17" s="23" t="e">
        <f>H18+H19+#REF!+#REF!+#REF!+#REF!+#REF!+#REF!+#REF!+#REF!+#REF!+#REF!</f>
        <v>#REF!</v>
      </c>
      <c r="I17" s="23" t="e">
        <f>I18+I19+#REF!+#REF!+#REF!+#REF!+#REF!+#REF!+#REF!+#REF!+#REF!+#REF!</f>
        <v>#REF!</v>
      </c>
      <c r="J17" s="23" t="e">
        <f>J18+J19+#REF!+#REF!+#REF!+#REF!+#REF!+#REF!+#REF!+#REF!+#REF!+#REF!</f>
        <v>#REF!</v>
      </c>
      <c r="K17" s="23"/>
      <c r="L17" s="23"/>
      <c r="M17" s="23" t="e">
        <f>M18+M19+#REF!+#REF!+#REF!+#REF!+#REF!+#REF!+#REF!+#REF!+#REF!+#REF!</f>
        <v>#REF!</v>
      </c>
      <c r="N17" s="24">
        <f>N18+N19+N20</f>
        <v>1075.1</v>
      </c>
      <c r="O17" s="24">
        <f>O18+O19+O20</f>
        <v>1045.1</v>
      </c>
      <c r="P17" s="24">
        <f>P18+P19+P20</f>
        <v>1045.1</v>
      </c>
      <c r="Q17" s="7"/>
    </row>
    <row r="18" spans="1:17" ht="14.25" customHeight="1">
      <c r="A18" s="12" t="s">
        <v>3</v>
      </c>
      <c r="B18" s="25" t="s">
        <v>0</v>
      </c>
      <c r="C18" s="29" t="s">
        <v>95</v>
      </c>
      <c r="D18" s="30" t="s">
        <v>135</v>
      </c>
      <c r="E18" s="25" t="s">
        <v>107</v>
      </c>
      <c r="F18" s="25" t="s">
        <v>4</v>
      </c>
      <c r="G18" s="27">
        <v>1642.9</v>
      </c>
      <c r="H18" s="27">
        <v>1676.7</v>
      </c>
      <c r="I18" s="27">
        <v>1605.1</v>
      </c>
      <c r="J18" s="27">
        <v>2182.5</v>
      </c>
      <c r="K18" s="27"/>
      <c r="L18" s="27"/>
      <c r="M18" s="27">
        <f>G18+H18+I18+J18</f>
        <v>7107.2</v>
      </c>
      <c r="N18" s="28">
        <v>800.5</v>
      </c>
      <c r="O18" s="28">
        <v>800.5</v>
      </c>
      <c r="P18" s="27">
        <v>800.5</v>
      </c>
      <c r="Q18" s="1"/>
    </row>
    <row r="19" spans="1:17" ht="12.75">
      <c r="A19" s="12" t="s">
        <v>8</v>
      </c>
      <c r="B19" s="25" t="s">
        <v>0</v>
      </c>
      <c r="C19" s="31" t="s">
        <v>95</v>
      </c>
      <c r="D19" s="30" t="s">
        <v>135</v>
      </c>
      <c r="E19" s="25" t="s">
        <v>189</v>
      </c>
      <c r="F19" s="25" t="s">
        <v>5</v>
      </c>
      <c r="G19" s="27">
        <v>430.4</v>
      </c>
      <c r="H19" s="27">
        <v>439.3</v>
      </c>
      <c r="I19" s="27">
        <v>420.6</v>
      </c>
      <c r="J19" s="27">
        <v>571.8</v>
      </c>
      <c r="K19" s="27"/>
      <c r="L19" s="27"/>
      <c r="M19" s="27">
        <f>G19+H19+I19+J19</f>
        <v>1862.1</v>
      </c>
      <c r="N19" s="28">
        <v>244.6</v>
      </c>
      <c r="O19" s="28">
        <v>244.6</v>
      </c>
      <c r="P19" s="28">
        <v>244.6</v>
      </c>
      <c r="Q19" s="8"/>
    </row>
    <row r="20" spans="1:17" ht="12.75">
      <c r="A20" s="12" t="s">
        <v>19</v>
      </c>
      <c r="B20" s="25" t="s">
        <v>0</v>
      </c>
      <c r="C20" s="32" t="s">
        <v>95</v>
      </c>
      <c r="D20" s="30" t="s">
        <v>135</v>
      </c>
      <c r="E20" s="25" t="s">
        <v>108</v>
      </c>
      <c r="F20" s="25" t="s">
        <v>20</v>
      </c>
      <c r="G20" s="27"/>
      <c r="H20" s="27"/>
      <c r="I20" s="27"/>
      <c r="J20" s="27"/>
      <c r="K20" s="27"/>
      <c r="L20" s="27"/>
      <c r="M20" s="27"/>
      <c r="N20" s="28">
        <v>30</v>
      </c>
      <c r="O20" s="28">
        <v>0</v>
      </c>
      <c r="P20" s="27">
        <v>0</v>
      </c>
      <c r="Q20" s="1"/>
    </row>
    <row r="21" spans="1:17" s="3" customFormat="1" ht="12.75">
      <c r="A21" s="17" t="s">
        <v>125</v>
      </c>
      <c r="B21" s="18" t="s">
        <v>63</v>
      </c>
      <c r="C21" s="18" t="s">
        <v>95</v>
      </c>
      <c r="D21" s="18" t="s">
        <v>133</v>
      </c>
      <c r="E21" s="18" t="s">
        <v>1</v>
      </c>
      <c r="F21" s="18" t="s">
        <v>1</v>
      </c>
      <c r="G21" s="19">
        <v>25</v>
      </c>
      <c r="H21" s="19"/>
      <c r="I21" s="19"/>
      <c r="J21" s="19"/>
      <c r="K21" s="19"/>
      <c r="L21" s="19"/>
      <c r="M21" s="19"/>
      <c r="N21" s="20">
        <f>N22</f>
        <v>25</v>
      </c>
      <c r="O21" s="20">
        <f>O22</f>
        <v>25</v>
      </c>
      <c r="P21" s="20">
        <f>P22</f>
        <v>25</v>
      </c>
      <c r="Q21" s="7"/>
    </row>
    <row r="22" spans="1:17" s="3" customFormat="1" ht="72">
      <c r="A22" s="12" t="s">
        <v>210</v>
      </c>
      <c r="B22" s="25" t="s">
        <v>63</v>
      </c>
      <c r="C22" s="31" t="s">
        <v>95</v>
      </c>
      <c r="D22" s="33" t="s">
        <v>136</v>
      </c>
      <c r="E22" s="25" t="s">
        <v>120</v>
      </c>
      <c r="F22" s="25" t="s">
        <v>20</v>
      </c>
      <c r="G22" s="27">
        <v>12</v>
      </c>
      <c r="H22" s="27"/>
      <c r="I22" s="27"/>
      <c r="J22" s="27"/>
      <c r="K22" s="27"/>
      <c r="L22" s="27"/>
      <c r="M22" s="27"/>
      <c r="N22" s="28">
        <v>25</v>
      </c>
      <c r="O22" s="28">
        <v>25</v>
      </c>
      <c r="P22" s="27">
        <v>25</v>
      </c>
      <c r="Q22" s="9"/>
    </row>
    <row r="23" spans="1:17" ht="12.75">
      <c r="A23" s="17" t="s">
        <v>126</v>
      </c>
      <c r="B23" s="18" t="s">
        <v>104</v>
      </c>
      <c r="C23" s="18" t="s">
        <v>95</v>
      </c>
      <c r="D23" s="18" t="s">
        <v>133</v>
      </c>
      <c r="E23" s="18" t="s">
        <v>1</v>
      </c>
      <c r="F23" s="18" t="s">
        <v>1</v>
      </c>
      <c r="G23" s="19" t="e">
        <f>G29+G31+G34+#REF!+#REF!+G33</f>
        <v>#REF!</v>
      </c>
      <c r="H23" s="19" t="e">
        <f>H29+H31+H34+#REF!+#REF!+H33</f>
        <v>#REF!</v>
      </c>
      <c r="I23" s="19" t="e">
        <f>I29+I31+I34+#REF!+#REF!+I33</f>
        <v>#REF!</v>
      </c>
      <c r="J23" s="19" t="e">
        <f>J29+J31+J34+#REF!+#REF!+J33</f>
        <v>#REF!</v>
      </c>
      <c r="K23" s="19"/>
      <c r="L23" s="19"/>
      <c r="M23" s="19" t="e">
        <f>M29+M31+M34+#REF!+#REF!+M33</f>
        <v>#REF!</v>
      </c>
      <c r="N23" s="20">
        <f>N27+N59+N61</f>
        <v>1782.1</v>
      </c>
      <c r="O23" s="20">
        <f>O27+O59+O61</f>
        <v>1365.7</v>
      </c>
      <c r="P23" s="20">
        <f>P27+P59+P61</f>
        <v>1365.7</v>
      </c>
      <c r="Q23" s="7"/>
    </row>
    <row r="24" spans="1:17" ht="0.75" customHeight="1">
      <c r="A24" s="12" t="s">
        <v>65</v>
      </c>
      <c r="B24" s="25" t="s">
        <v>36</v>
      </c>
      <c r="C24" s="25"/>
      <c r="D24" s="25" t="s">
        <v>53</v>
      </c>
      <c r="E24" s="25" t="s">
        <v>33</v>
      </c>
      <c r="F24" s="25" t="s">
        <v>1</v>
      </c>
      <c r="G24" s="27"/>
      <c r="H24" s="27"/>
      <c r="I24" s="27"/>
      <c r="J24" s="27"/>
      <c r="K24" s="27"/>
      <c r="L24" s="27"/>
      <c r="M24" s="27"/>
      <c r="N24" s="27"/>
      <c r="O24" s="28"/>
      <c r="P24" s="27"/>
      <c r="Q24" s="1"/>
    </row>
    <row r="25" spans="1:17" ht="12.75" hidden="1">
      <c r="A25" s="12" t="s">
        <v>66</v>
      </c>
      <c r="B25" s="25" t="s">
        <v>36</v>
      </c>
      <c r="C25" s="25"/>
      <c r="D25" s="25" t="s">
        <v>54</v>
      </c>
      <c r="E25" s="25" t="s">
        <v>33</v>
      </c>
      <c r="F25" s="25" t="s">
        <v>1</v>
      </c>
      <c r="G25" s="27"/>
      <c r="H25" s="27"/>
      <c r="I25" s="27"/>
      <c r="J25" s="27"/>
      <c r="K25" s="27"/>
      <c r="L25" s="27"/>
      <c r="M25" s="27"/>
      <c r="N25" s="27"/>
      <c r="O25" s="28"/>
      <c r="P25" s="27"/>
      <c r="Q25" s="1"/>
    </row>
    <row r="26" spans="1:17" ht="12.75" hidden="1">
      <c r="A26" s="12" t="s">
        <v>67</v>
      </c>
      <c r="B26" s="25" t="s">
        <v>36</v>
      </c>
      <c r="C26" s="25"/>
      <c r="D26" s="25" t="s">
        <v>54</v>
      </c>
      <c r="E26" s="25" t="s">
        <v>33</v>
      </c>
      <c r="F26" s="25" t="s">
        <v>18</v>
      </c>
      <c r="G26" s="27"/>
      <c r="H26" s="27"/>
      <c r="I26" s="27"/>
      <c r="J26" s="27"/>
      <c r="K26" s="27"/>
      <c r="L26" s="27"/>
      <c r="M26" s="27"/>
      <c r="N26" s="27"/>
      <c r="O26" s="28"/>
      <c r="P26" s="27"/>
      <c r="Q26" s="1"/>
    </row>
    <row r="27" spans="1:17" ht="12.75">
      <c r="A27" s="21" t="s">
        <v>223</v>
      </c>
      <c r="B27" s="22" t="s">
        <v>104</v>
      </c>
      <c r="C27" s="22" t="s">
        <v>95</v>
      </c>
      <c r="D27" s="22" t="s">
        <v>136</v>
      </c>
      <c r="E27" s="22" t="s">
        <v>1</v>
      </c>
      <c r="F27" s="22" t="s">
        <v>1</v>
      </c>
      <c r="G27" s="23"/>
      <c r="H27" s="23"/>
      <c r="I27" s="23"/>
      <c r="J27" s="23"/>
      <c r="K27" s="23"/>
      <c r="L27" s="23"/>
      <c r="M27" s="23"/>
      <c r="N27" s="24">
        <f>N28+N29+N30+N31+N32+N33+N34+N54+N55+N56+N57+N58</f>
        <v>1176.1</v>
      </c>
      <c r="O27" s="24">
        <f>O29+O31+O33+O34+O54+O55+O56+O57+O58</f>
        <v>1305.7</v>
      </c>
      <c r="P27" s="24">
        <f>P29+P31+P33+P34+P54+P55+P56+P57+P58</f>
        <v>1305.7</v>
      </c>
      <c r="Q27" s="1"/>
    </row>
    <row r="28" spans="1:17" ht="12.75">
      <c r="A28" s="12" t="s">
        <v>83</v>
      </c>
      <c r="B28" s="25" t="s">
        <v>104</v>
      </c>
      <c r="C28" s="25" t="s">
        <v>95</v>
      </c>
      <c r="D28" s="25" t="s">
        <v>136</v>
      </c>
      <c r="E28" s="25" t="s">
        <v>226</v>
      </c>
      <c r="F28" s="25" t="s">
        <v>18</v>
      </c>
      <c r="G28" s="27"/>
      <c r="H28" s="27"/>
      <c r="I28" s="27"/>
      <c r="J28" s="27"/>
      <c r="K28" s="27"/>
      <c r="L28" s="27"/>
      <c r="M28" s="27"/>
      <c r="N28" s="28">
        <v>123.5</v>
      </c>
      <c r="O28" s="28">
        <v>0</v>
      </c>
      <c r="P28" s="28">
        <v>0</v>
      </c>
      <c r="Q28" s="1"/>
    </row>
    <row r="29" spans="1:17" ht="12.75">
      <c r="A29" s="12" t="s">
        <v>82</v>
      </c>
      <c r="B29" s="25" t="s">
        <v>104</v>
      </c>
      <c r="C29" s="25" t="s">
        <v>95</v>
      </c>
      <c r="D29" s="30" t="s">
        <v>136</v>
      </c>
      <c r="E29" s="25" t="s">
        <v>108</v>
      </c>
      <c r="F29" s="25" t="s">
        <v>10</v>
      </c>
      <c r="G29" s="27">
        <v>99.5</v>
      </c>
      <c r="H29" s="27">
        <v>57</v>
      </c>
      <c r="I29" s="27">
        <v>64.4</v>
      </c>
      <c r="J29" s="27">
        <v>75.2</v>
      </c>
      <c r="K29" s="27"/>
      <c r="L29" s="27"/>
      <c r="M29" s="27">
        <f>G29+H29+I29+J29</f>
        <v>296.1</v>
      </c>
      <c r="N29" s="28">
        <v>39</v>
      </c>
      <c r="O29" s="28">
        <v>39</v>
      </c>
      <c r="P29" s="27">
        <v>39</v>
      </c>
      <c r="Q29" s="1"/>
    </row>
    <row r="30" spans="1:17" ht="12.75">
      <c r="A30" s="12" t="s">
        <v>227</v>
      </c>
      <c r="B30" s="25" t="s">
        <v>228</v>
      </c>
      <c r="C30" s="25" t="s">
        <v>95</v>
      </c>
      <c r="D30" s="30" t="s">
        <v>136</v>
      </c>
      <c r="E30" s="25" t="s">
        <v>108</v>
      </c>
      <c r="F30" s="25" t="s">
        <v>16</v>
      </c>
      <c r="G30" s="27"/>
      <c r="H30" s="27"/>
      <c r="I30" s="27"/>
      <c r="J30" s="27"/>
      <c r="K30" s="27"/>
      <c r="L30" s="27"/>
      <c r="M30" s="27"/>
      <c r="N30" s="28">
        <v>26.7</v>
      </c>
      <c r="O30" s="28">
        <v>0</v>
      </c>
      <c r="P30" s="27">
        <v>0</v>
      </c>
      <c r="Q30" s="1"/>
    </row>
    <row r="31" spans="1:17" ht="12.75">
      <c r="A31" s="12" t="s">
        <v>83</v>
      </c>
      <c r="B31" s="25" t="s">
        <v>104</v>
      </c>
      <c r="C31" s="25" t="s">
        <v>95</v>
      </c>
      <c r="D31" s="30" t="s">
        <v>136</v>
      </c>
      <c r="E31" s="25" t="s">
        <v>108</v>
      </c>
      <c r="F31" s="25" t="s">
        <v>18</v>
      </c>
      <c r="G31" s="27">
        <v>5</v>
      </c>
      <c r="H31" s="27">
        <v>5.8</v>
      </c>
      <c r="I31" s="27">
        <v>10</v>
      </c>
      <c r="J31" s="27">
        <v>17.9</v>
      </c>
      <c r="K31" s="27"/>
      <c r="L31" s="27"/>
      <c r="M31" s="27">
        <f>G31+H31+I31+J31</f>
        <v>38.7</v>
      </c>
      <c r="N31" s="28">
        <v>439.9</v>
      </c>
      <c r="O31" s="28">
        <v>853.7</v>
      </c>
      <c r="P31" s="27">
        <v>853.7</v>
      </c>
      <c r="Q31" s="1"/>
    </row>
    <row r="32" spans="1:17" ht="12.75">
      <c r="A32" s="12" t="s">
        <v>87</v>
      </c>
      <c r="B32" s="25" t="s">
        <v>104</v>
      </c>
      <c r="C32" s="25" t="s">
        <v>95</v>
      </c>
      <c r="D32" s="30" t="s">
        <v>136</v>
      </c>
      <c r="E32" s="25" t="s">
        <v>108</v>
      </c>
      <c r="F32" s="25" t="s">
        <v>13</v>
      </c>
      <c r="G32" s="27"/>
      <c r="H32" s="27"/>
      <c r="I32" s="27"/>
      <c r="J32" s="27"/>
      <c r="K32" s="27"/>
      <c r="L32" s="27"/>
      <c r="M32" s="27"/>
      <c r="N32" s="28">
        <v>4</v>
      </c>
      <c r="O32" s="28"/>
      <c r="P32" s="27"/>
      <c r="Q32" s="1"/>
    </row>
    <row r="33" spans="1:17" ht="12.75">
      <c r="A33" s="12" t="s">
        <v>80</v>
      </c>
      <c r="B33" s="25" t="s">
        <v>104</v>
      </c>
      <c r="C33" s="25" t="s">
        <v>95</v>
      </c>
      <c r="D33" s="30" t="s">
        <v>136</v>
      </c>
      <c r="E33" s="25" t="s">
        <v>108</v>
      </c>
      <c r="F33" s="25" t="s">
        <v>12</v>
      </c>
      <c r="G33" s="27"/>
      <c r="H33" s="27"/>
      <c r="I33" s="27"/>
      <c r="J33" s="27">
        <v>4.3</v>
      </c>
      <c r="K33" s="27"/>
      <c r="L33" s="27"/>
      <c r="M33" s="27">
        <f>G33+H33+I33+J33</f>
        <v>4.3</v>
      </c>
      <c r="N33" s="28">
        <v>30</v>
      </c>
      <c r="O33" s="28">
        <v>30</v>
      </c>
      <c r="P33" s="27">
        <v>30</v>
      </c>
      <c r="Q33" s="1"/>
    </row>
    <row r="34" spans="1:17" ht="17.25" customHeight="1">
      <c r="A34" s="12" t="s">
        <v>26</v>
      </c>
      <c r="B34" s="25" t="s">
        <v>104</v>
      </c>
      <c r="C34" s="25" t="s">
        <v>95</v>
      </c>
      <c r="D34" s="30" t="s">
        <v>136</v>
      </c>
      <c r="E34" s="25" t="s">
        <v>108</v>
      </c>
      <c r="F34" s="25" t="s">
        <v>20</v>
      </c>
      <c r="G34" s="27">
        <v>55</v>
      </c>
      <c r="H34" s="27">
        <v>15</v>
      </c>
      <c r="I34" s="27">
        <v>52</v>
      </c>
      <c r="J34" s="27">
        <v>48.7</v>
      </c>
      <c r="K34" s="27"/>
      <c r="L34" s="27"/>
      <c r="M34" s="27">
        <f>G34+H34+I34+J34</f>
        <v>170.7</v>
      </c>
      <c r="N34" s="28">
        <v>10</v>
      </c>
      <c r="O34" s="28">
        <v>10</v>
      </c>
      <c r="P34" s="27">
        <v>10</v>
      </c>
      <c r="Q34" s="1"/>
    </row>
    <row r="35" spans="1:17" ht="12.75" customHeight="1" hidden="1">
      <c r="A35" s="12" t="s">
        <v>3</v>
      </c>
      <c r="B35" s="25" t="s">
        <v>36</v>
      </c>
      <c r="C35" s="25"/>
      <c r="D35" s="30" t="s">
        <v>136</v>
      </c>
      <c r="E35" s="25" t="s">
        <v>33</v>
      </c>
      <c r="F35" s="25" t="s">
        <v>4</v>
      </c>
      <c r="G35" s="27"/>
      <c r="H35" s="27"/>
      <c r="I35" s="27"/>
      <c r="J35" s="27"/>
      <c r="K35" s="27"/>
      <c r="L35" s="27"/>
      <c r="M35" s="27"/>
      <c r="N35" s="27"/>
      <c r="O35" s="28"/>
      <c r="P35" s="27"/>
      <c r="Q35" s="1"/>
    </row>
    <row r="36" spans="1:17" ht="12.75" customHeight="1" hidden="1">
      <c r="A36" s="12" t="s">
        <v>55</v>
      </c>
      <c r="B36" s="25" t="s">
        <v>36</v>
      </c>
      <c r="C36" s="25"/>
      <c r="D36" s="30" t="s">
        <v>136</v>
      </c>
      <c r="E36" s="25" t="s">
        <v>33</v>
      </c>
      <c r="F36" s="25" t="s">
        <v>5</v>
      </c>
      <c r="G36" s="27"/>
      <c r="H36" s="27"/>
      <c r="I36" s="27"/>
      <c r="J36" s="27"/>
      <c r="K36" s="27"/>
      <c r="L36" s="27"/>
      <c r="M36" s="27"/>
      <c r="N36" s="27"/>
      <c r="O36" s="28"/>
      <c r="P36" s="27"/>
      <c r="Q36" s="1"/>
    </row>
    <row r="37" spans="1:17" ht="12.75" customHeight="1" hidden="1">
      <c r="A37" s="12" t="s">
        <v>51</v>
      </c>
      <c r="B37" s="25" t="s">
        <v>36</v>
      </c>
      <c r="C37" s="25"/>
      <c r="D37" s="30" t="s">
        <v>136</v>
      </c>
      <c r="E37" s="25" t="s">
        <v>33</v>
      </c>
      <c r="F37" s="25" t="s">
        <v>1</v>
      </c>
      <c r="G37" s="27"/>
      <c r="H37" s="27"/>
      <c r="I37" s="27"/>
      <c r="J37" s="27"/>
      <c r="K37" s="27"/>
      <c r="L37" s="27"/>
      <c r="M37" s="27"/>
      <c r="N37" s="27"/>
      <c r="O37" s="28"/>
      <c r="P37" s="27"/>
      <c r="Q37" s="1"/>
    </row>
    <row r="38" spans="1:17" ht="12.75" customHeight="1" hidden="1">
      <c r="A38" s="12" t="s">
        <v>68</v>
      </c>
      <c r="B38" s="25" t="s">
        <v>61</v>
      </c>
      <c r="C38" s="25"/>
      <c r="D38" s="30" t="s">
        <v>136</v>
      </c>
      <c r="E38" s="25" t="s">
        <v>6</v>
      </c>
      <c r="F38" s="25" t="s">
        <v>1</v>
      </c>
      <c r="G38" s="27"/>
      <c r="H38" s="27"/>
      <c r="I38" s="27"/>
      <c r="J38" s="27"/>
      <c r="K38" s="27"/>
      <c r="L38" s="27"/>
      <c r="M38" s="27"/>
      <c r="N38" s="27"/>
      <c r="O38" s="28"/>
      <c r="P38" s="27"/>
      <c r="Q38" s="1"/>
    </row>
    <row r="39" spans="1:17" ht="12.75" customHeight="1" hidden="1">
      <c r="A39" s="12" t="s">
        <v>3</v>
      </c>
      <c r="B39" s="25" t="s">
        <v>61</v>
      </c>
      <c r="C39" s="25"/>
      <c r="D39" s="30" t="s">
        <v>136</v>
      </c>
      <c r="E39" s="25" t="s">
        <v>6</v>
      </c>
      <c r="F39" s="25" t="s">
        <v>4</v>
      </c>
      <c r="G39" s="27"/>
      <c r="H39" s="27"/>
      <c r="I39" s="27"/>
      <c r="J39" s="27"/>
      <c r="K39" s="27"/>
      <c r="L39" s="27"/>
      <c r="M39" s="27"/>
      <c r="N39" s="27"/>
      <c r="O39" s="28"/>
      <c r="P39" s="27"/>
      <c r="Q39" s="1"/>
    </row>
    <row r="40" spans="1:17" ht="12.75" customHeight="1" hidden="1">
      <c r="A40" s="12" t="s">
        <v>55</v>
      </c>
      <c r="B40" s="25" t="s">
        <v>61</v>
      </c>
      <c r="C40" s="25"/>
      <c r="D40" s="30" t="s">
        <v>136</v>
      </c>
      <c r="E40" s="25" t="s">
        <v>6</v>
      </c>
      <c r="F40" s="25" t="s">
        <v>5</v>
      </c>
      <c r="G40" s="27"/>
      <c r="H40" s="27"/>
      <c r="I40" s="27"/>
      <c r="J40" s="27"/>
      <c r="K40" s="27"/>
      <c r="L40" s="27"/>
      <c r="M40" s="27"/>
      <c r="N40" s="27"/>
      <c r="O40" s="28"/>
      <c r="P40" s="27"/>
      <c r="Q40" s="1"/>
    </row>
    <row r="41" spans="1:17" ht="12.75" customHeight="1" hidden="1">
      <c r="A41" s="12" t="s">
        <v>50</v>
      </c>
      <c r="B41" s="25" t="s">
        <v>61</v>
      </c>
      <c r="C41" s="25"/>
      <c r="D41" s="30" t="s">
        <v>136</v>
      </c>
      <c r="E41" s="25" t="s">
        <v>6</v>
      </c>
      <c r="F41" s="25" t="s">
        <v>20</v>
      </c>
      <c r="G41" s="27"/>
      <c r="H41" s="27"/>
      <c r="I41" s="27"/>
      <c r="J41" s="27"/>
      <c r="K41" s="27"/>
      <c r="L41" s="27"/>
      <c r="M41" s="27"/>
      <c r="N41" s="27"/>
      <c r="O41" s="28"/>
      <c r="P41" s="27"/>
      <c r="Q41" s="1"/>
    </row>
    <row r="42" spans="1:17" ht="12.75" customHeight="1" hidden="1">
      <c r="A42" s="12" t="s">
        <v>21</v>
      </c>
      <c r="B42" s="25" t="s">
        <v>61</v>
      </c>
      <c r="C42" s="25"/>
      <c r="D42" s="30" t="s">
        <v>136</v>
      </c>
      <c r="E42" s="25" t="s">
        <v>6</v>
      </c>
      <c r="F42" s="25" t="s">
        <v>22</v>
      </c>
      <c r="G42" s="27"/>
      <c r="H42" s="27"/>
      <c r="I42" s="27"/>
      <c r="J42" s="27"/>
      <c r="K42" s="27"/>
      <c r="L42" s="27"/>
      <c r="M42" s="27"/>
      <c r="N42" s="27"/>
      <c r="O42" s="28"/>
      <c r="P42" s="27"/>
      <c r="Q42" s="1"/>
    </row>
    <row r="43" spans="1:17" ht="12.75" customHeight="1" hidden="1">
      <c r="A43" s="12" t="s">
        <v>51</v>
      </c>
      <c r="B43" s="25" t="s">
        <v>61</v>
      </c>
      <c r="C43" s="25"/>
      <c r="D43" s="30" t="s">
        <v>136</v>
      </c>
      <c r="E43" s="25" t="s">
        <v>6</v>
      </c>
      <c r="F43" s="25" t="s">
        <v>1</v>
      </c>
      <c r="G43" s="27"/>
      <c r="H43" s="27"/>
      <c r="I43" s="27"/>
      <c r="J43" s="27"/>
      <c r="K43" s="27"/>
      <c r="L43" s="27"/>
      <c r="M43" s="27"/>
      <c r="N43" s="27"/>
      <c r="O43" s="28"/>
      <c r="P43" s="27"/>
      <c r="Q43" s="1"/>
    </row>
    <row r="44" spans="1:17" ht="28.5" customHeight="1" hidden="1">
      <c r="A44" s="12" t="s">
        <v>62</v>
      </c>
      <c r="B44" s="25" t="s">
        <v>63</v>
      </c>
      <c r="C44" s="25"/>
      <c r="D44" s="30" t="s">
        <v>136</v>
      </c>
      <c r="E44" s="25" t="s">
        <v>52</v>
      </c>
      <c r="F44" s="25" t="s">
        <v>64</v>
      </c>
      <c r="G44" s="27"/>
      <c r="H44" s="27"/>
      <c r="I44" s="27"/>
      <c r="J44" s="27"/>
      <c r="K44" s="27"/>
      <c r="L44" s="27"/>
      <c r="M44" s="27"/>
      <c r="N44" s="27"/>
      <c r="O44" s="28"/>
      <c r="P44" s="27"/>
      <c r="Q44" s="1"/>
    </row>
    <row r="45" spans="1:17" ht="28.5" customHeight="1" hidden="1">
      <c r="A45" s="12" t="s">
        <v>69</v>
      </c>
      <c r="B45" s="25" t="s">
        <v>63</v>
      </c>
      <c r="C45" s="25"/>
      <c r="D45" s="30" t="s">
        <v>136</v>
      </c>
      <c r="E45" s="25" t="s">
        <v>52</v>
      </c>
      <c r="F45" s="25" t="s">
        <v>64</v>
      </c>
      <c r="G45" s="27"/>
      <c r="H45" s="27"/>
      <c r="I45" s="27"/>
      <c r="J45" s="27"/>
      <c r="K45" s="27"/>
      <c r="L45" s="27"/>
      <c r="M45" s="27"/>
      <c r="N45" s="27"/>
      <c r="O45" s="28"/>
      <c r="P45" s="27"/>
      <c r="Q45" s="1"/>
    </row>
    <row r="46" spans="1:17" ht="12.75" customHeight="1" hidden="1">
      <c r="A46" s="17" t="s">
        <v>70</v>
      </c>
      <c r="B46" s="18" t="s">
        <v>56</v>
      </c>
      <c r="C46" s="18"/>
      <c r="D46" s="30" t="s">
        <v>136</v>
      </c>
      <c r="E46" s="18" t="s">
        <v>57</v>
      </c>
      <c r="F46" s="18" t="s">
        <v>1</v>
      </c>
      <c r="G46" s="19"/>
      <c r="H46" s="19"/>
      <c r="I46" s="19"/>
      <c r="J46" s="19"/>
      <c r="K46" s="19"/>
      <c r="L46" s="19"/>
      <c r="M46" s="19"/>
      <c r="N46" s="19"/>
      <c r="O46" s="28"/>
      <c r="P46" s="27"/>
      <c r="Q46" s="1"/>
    </row>
    <row r="47" spans="1:17" ht="12.75" customHeight="1" hidden="1">
      <c r="A47" s="12" t="s">
        <v>3</v>
      </c>
      <c r="B47" s="25" t="s">
        <v>56</v>
      </c>
      <c r="C47" s="25"/>
      <c r="D47" s="30" t="s">
        <v>136</v>
      </c>
      <c r="E47" s="25" t="s">
        <v>57</v>
      </c>
      <c r="F47" s="25" t="s">
        <v>4</v>
      </c>
      <c r="G47" s="27"/>
      <c r="H47" s="27"/>
      <c r="I47" s="27"/>
      <c r="J47" s="27"/>
      <c r="K47" s="27"/>
      <c r="L47" s="27"/>
      <c r="M47" s="27"/>
      <c r="N47" s="27"/>
      <c r="O47" s="28"/>
      <c r="P47" s="27"/>
      <c r="Q47" s="1"/>
    </row>
    <row r="48" spans="1:17" ht="12.75" customHeight="1" hidden="1">
      <c r="A48" s="12" t="s">
        <v>55</v>
      </c>
      <c r="B48" s="25" t="s">
        <v>56</v>
      </c>
      <c r="C48" s="25"/>
      <c r="D48" s="30" t="s">
        <v>136</v>
      </c>
      <c r="E48" s="25" t="s">
        <v>57</v>
      </c>
      <c r="F48" s="25" t="s">
        <v>5</v>
      </c>
      <c r="G48" s="27"/>
      <c r="H48" s="27"/>
      <c r="I48" s="27"/>
      <c r="J48" s="27"/>
      <c r="K48" s="27"/>
      <c r="L48" s="27"/>
      <c r="M48" s="27"/>
      <c r="N48" s="27"/>
      <c r="O48" s="28"/>
      <c r="P48" s="27"/>
      <c r="Q48" s="1"/>
    </row>
    <row r="49" spans="1:17" ht="12.75" customHeight="1" hidden="1">
      <c r="A49" s="12" t="s">
        <v>51</v>
      </c>
      <c r="B49" s="25" t="s">
        <v>56</v>
      </c>
      <c r="C49" s="25"/>
      <c r="D49" s="30" t="s">
        <v>136</v>
      </c>
      <c r="E49" s="25" t="s">
        <v>57</v>
      </c>
      <c r="F49" s="25" t="s">
        <v>1</v>
      </c>
      <c r="G49" s="27"/>
      <c r="H49" s="27"/>
      <c r="I49" s="27"/>
      <c r="J49" s="27"/>
      <c r="K49" s="27"/>
      <c r="L49" s="27"/>
      <c r="M49" s="27"/>
      <c r="N49" s="27"/>
      <c r="O49" s="28"/>
      <c r="P49" s="27"/>
      <c r="Q49" s="1"/>
    </row>
    <row r="50" spans="1:17" ht="12.75" customHeight="1" hidden="1">
      <c r="A50" s="17" t="s">
        <v>71</v>
      </c>
      <c r="B50" s="18" t="s">
        <v>58</v>
      </c>
      <c r="C50" s="18"/>
      <c r="D50" s="30" t="s">
        <v>136</v>
      </c>
      <c r="E50" s="18" t="s">
        <v>1</v>
      </c>
      <c r="F50" s="18" t="s">
        <v>1</v>
      </c>
      <c r="G50" s="19"/>
      <c r="H50" s="19"/>
      <c r="I50" s="19"/>
      <c r="J50" s="19"/>
      <c r="K50" s="19"/>
      <c r="L50" s="19"/>
      <c r="M50" s="19"/>
      <c r="N50" s="19">
        <f>N51+N52+N53</f>
        <v>0</v>
      </c>
      <c r="O50" s="28"/>
      <c r="P50" s="27"/>
      <c r="Q50" s="1"/>
    </row>
    <row r="51" spans="1:17" ht="25.5" customHeight="1" hidden="1">
      <c r="A51" s="12" t="s">
        <v>72</v>
      </c>
      <c r="B51" s="25" t="s">
        <v>59</v>
      </c>
      <c r="C51" s="25"/>
      <c r="D51" s="30" t="s">
        <v>136</v>
      </c>
      <c r="E51" s="25" t="s">
        <v>48</v>
      </c>
      <c r="F51" s="25" t="s">
        <v>49</v>
      </c>
      <c r="G51" s="27"/>
      <c r="H51" s="27"/>
      <c r="I51" s="27"/>
      <c r="J51" s="27"/>
      <c r="K51" s="27"/>
      <c r="L51" s="27"/>
      <c r="M51" s="27"/>
      <c r="N51" s="27"/>
      <c r="O51" s="28"/>
      <c r="P51" s="27"/>
      <c r="Q51" s="1"/>
    </row>
    <row r="52" spans="1:17" ht="25.5" customHeight="1" hidden="1">
      <c r="A52" s="12" t="s">
        <v>73</v>
      </c>
      <c r="B52" s="25" t="s">
        <v>59</v>
      </c>
      <c r="C52" s="25"/>
      <c r="D52" s="30" t="s">
        <v>136</v>
      </c>
      <c r="E52" s="25" t="s">
        <v>48</v>
      </c>
      <c r="F52" s="25" t="s">
        <v>49</v>
      </c>
      <c r="G52" s="27"/>
      <c r="H52" s="27"/>
      <c r="I52" s="27"/>
      <c r="J52" s="27"/>
      <c r="K52" s="27"/>
      <c r="L52" s="27"/>
      <c r="M52" s="27"/>
      <c r="N52" s="27"/>
      <c r="O52" s="28"/>
      <c r="P52" s="27"/>
      <c r="Q52" s="1"/>
    </row>
    <row r="53" spans="1:17" ht="21" customHeight="1" hidden="1">
      <c r="A53" s="12" t="s">
        <v>74</v>
      </c>
      <c r="B53" s="25" t="s">
        <v>60</v>
      </c>
      <c r="C53" s="25"/>
      <c r="D53" s="30" t="s">
        <v>136</v>
      </c>
      <c r="E53" s="25" t="s">
        <v>35</v>
      </c>
      <c r="F53" s="25" t="s">
        <v>22</v>
      </c>
      <c r="G53" s="27"/>
      <c r="H53" s="27"/>
      <c r="I53" s="27"/>
      <c r="J53" s="27"/>
      <c r="K53" s="27"/>
      <c r="L53" s="27"/>
      <c r="M53" s="27"/>
      <c r="N53" s="27"/>
      <c r="O53" s="28"/>
      <c r="P53" s="27"/>
      <c r="Q53" s="1"/>
    </row>
    <row r="54" spans="1:17" ht="21" customHeight="1">
      <c r="A54" s="12" t="s">
        <v>23</v>
      </c>
      <c r="B54" s="25" t="s">
        <v>104</v>
      </c>
      <c r="C54" s="25" t="s">
        <v>95</v>
      </c>
      <c r="D54" s="30" t="s">
        <v>136</v>
      </c>
      <c r="E54" s="25" t="s">
        <v>108</v>
      </c>
      <c r="F54" s="25" t="s">
        <v>24</v>
      </c>
      <c r="G54" s="27"/>
      <c r="H54" s="27"/>
      <c r="I54" s="27"/>
      <c r="J54" s="27"/>
      <c r="K54" s="27"/>
      <c r="L54" s="27"/>
      <c r="M54" s="27"/>
      <c r="N54" s="28">
        <v>50</v>
      </c>
      <c r="O54" s="28">
        <v>50</v>
      </c>
      <c r="P54" s="27">
        <v>50</v>
      </c>
      <c r="Q54" s="1"/>
    </row>
    <row r="55" spans="1:17" ht="21" customHeight="1">
      <c r="A55" s="12" t="s">
        <v>211</v>
      </c>
      <c r="B55" s="25" t="s">
        <v>104</v>
      </c>
      <c r="C55" s="25" t="s">
        <v>95</v>
      </c>
      <c r="D55" s="30" t="s">
        <v>136</v>
      </c>
      <c r="E55" s="25" t="s">
        <v>197</v>
      </c>
      <c r="F55" s="25" t="s">
        <v>20</v>
      </c>
      <c r="G55" s="27"/>
      <c r="H55" s="27"/>
      <c r="I55" s="27"/>
      <c r="J55" s="27"/>
      <c r="K55" s="27"/>
      <c r="L55" s="27"/>
      <c r="M55" s="27"/>
      <c r="N55" s="28">
        <v>125</v>
      </c>
      <c r="O55" s="28">
        <v>5</v>
      </c>
      <c r="P55" s="27">
        <v>5</v>
      </c>
      <c r="Q55" s="1"/>
    </row>
    <row r="56" spans="1:17" ht="24.75" customHeight="1">
      <c r="A56" s="12" t="s">
        <v>204</v>
      </c>
      <c r="B56" s="25" t="s">
        <v>104</v>
      </c>
      <c r="C56" s="25" t="s">
        <v>95</v>
      </c>
      <c r="D56" s="30" t="s">
        <v>137</v>
      </c>
      <c r="E56" s="25" t="s">
        <v>118</v>
      </c>
      <c r="F56" s="25" t="s">
        <v>20</v>
      </c>
      <c r="G56" s="27"/>
      <c r="H56" s="27"/>
      <c r="I56" s="27"/>
      <c r="J56" s="27"/>
      <c r="K56" s="27"/>
      <c r="L56" s="27"/>
      <c r="M56" s="27"/>
      <c r="N56" s="28">
        <v>258</v>
      </c>
      <c r="O56" s="28">
        <v>248</v>
      </c>
      <c r="P56" s="27">
        <v>248</v>
      </c>
      <c r="Q56" s="1"/>
    </row>
    <row r="57" spans="1:17" ht="24.75" customHeight="1">
      <c r="A57" s="12" t="s">
        <v>203</v>
      </c>
      <c r="B57" s="25" t="s">
        <v>104</v>
      </c>
      <c r="C57" s="25" t="s">
        <v>95</v>
      </c>
      <c r="D57" s="30" t="s">
        <v>137</v>
      </c>
      <c r="E57" s="25" t="s">
        <v>195</v>
      </c>
      <c r="F57" s="25" t="s">
        <v>20</v>
      </c>
      <c r="G57" s="27"/>
      <c r="H57" s="27"/>
      <c r="I57" s="27"/>
      <c r="J57" s="27"/>
      <c r="K57" s="27"/>
      <c r="L57" s="27"/>
      <c r="M57" s="27"/>
      <c r="N57" s="28">
        <v>40</v>
      </c>
      <c r="O57" s="28">
        <v>40</v>
      </c>
      <c r="P57" s="27">
        <v>40</v>
      </c>
      <c r="Q57" s="1"/>
    </row>
    <row r="58" spans="1:17" ht="21" customHeight="1">
      <c r="A58" s="12" t="s">
        <v>199</v>
      </c>
      <c r="B58" s="25" t="s">
        <v>196</v>
      </c>
      <c r="C58" s="25" t="s">
        <v>95</v>
      </c>
      <c r="D58" s="30" t="s">
        <v>137</v>
      </c>
      <c r="E58" s="25" t="s">
        <v>192</v>
      </c>
      <c r="F58" s="25" t="s">
        <v>20</v>
      </c>
      <c r="G58" s="27"/>
      <c r="H58" s="27"/>
      <c r="I58" s="27"/>
      <c r="J58" s="27"/>
      <c r="K58" s="27"/>
      <c r="L58" s="27"/>
      <c r="M58" s="27"/>
      <c r="N58" s="28">
        <v>30</v>
      </c>
      <c r="O58" s="28">
        <v>30</v>
      </c>
      <c r="P58" s="27">
        <v>30</v>
      </c>
      <c r="Q58" s="1"/>
    </row>
    <row r="59" spans="1:17" ht="21" customHeight="1">
      <c r="A59" s="21" t="s">
        <v>224</v>
      </c>
      <c r="B59" s="22" t="s">
        <v>104</v>
      </c>
      <c r="C59" s="22" t="s">
        <v>95</v>
      </c>
      <c r="D59" s="43" t="s">
        <v>139</v>
      </c>
      <c r="E59" s="22" t="s">
        <v>1</v>
      </c>
      <c r="F59" s="22" t="s">
        <v>1</v>
      </c>
      <c r="G59" s="23"/>
      <c r="H59" s="23"/>
      <c r="I59" s="23"/>
      <c r="J59" s="23"/>
      <c r="K59" s="23"/>
      <c r="L59" s="23"/>
      <c r="M59" s="23"/>
      <c r="N59" s="24">
        <f>N60</f>
        <v>90</v>
      </c>
      <c r="O59" s="24">
        <f>O60</f>
        <v>60</v>
      </c>
      <c r="P59" s="24">
        <f>P60</f>
        <v>60</v>
      </c>
      <c r="Q59" s="1"/>
    </row>
    <row r="60" spans="1:17" ht="21" customHeight="1">
      <c r="A60" s="12" t="s">
        <v>138</v>
      </c>
      <c r="B60" s="25" t="s">
        <v>104</v>
      </c>
      <c r="C60" s="25" t="s">
        <v>95</v>
      </c>
      <c r="D60" s="30" t="s">
        <v>139</v>
      </c>
      <c r="E60" s="25" t="s">
        <v>122</v>
      </c>
      <c r="F60" s="25" t="s">
        <v>123</v>
      </c>
      <c r="G60" s="27"/>
      <c r="H60" s="27"/>
      <c r="I60" s="27"/>
      <c r="J60" s="27"/>
      <c r="K60" s="27"/>
      <c r="L60" s="27"/>
      <c r="M60" s="27"/>
      <c r="N60" s="28">
        <v>90</v>
      </c>
      <c r="O60" s="28">
        <v>60</v>
      </c>
      <c r="P60" s="27">
        <v>60</v>
      </c>
      <c r="Q60" s="1"/>
    </row>
    <row r="61" spans="1:17" ht="21" customHeight="1">
      <c r="A61" s="21" t="s">
        <v>225</v>
      </c>
      <c r="B61" s="22" t="s">
        <v>104</v>
      </c>
      <c r="C61" s="22" t="s">
        <v>95</v>
      </c>
      <c r="D61" s="43" t="s">
        <v>221</v>
      </c>
      <c r="E61" s="22" t="s">
        <v>1</v>
      </c>
      <c r="F61" s="22" t="s">
        <v>1</v>
      </c>
      <c r="G61" s="23"/>
      <c r="H61" s="23"/>
      <c r="I61" s="23"/>
      <c r="J61" s="23"/>
      <c r="K61" s="23"/>
      <c r="L61" s="23"/>
      <c r="M61" s="23"/>
      <c r="N61" s="24">
        <v>516</v>
      </c>
      <c r="O61" s="24">
        <v>0</v>
      </c>
      <c r="P61" s="23">
        <v>0</v>
      </c>
      <c r="Q61" s="1"/>
    </row>
    <row r="62" spans="1:17" ht="21" customHeight="1">
      <c r="A62" s="12" t="s">
        <v>3</v>
      </c>
      <c r="B62" s="25" t="s">
        <v>104</v>
      </c>
      <c r="C62" s="25" t="s">
        <v>95</v>
      </c>
      <c r="D62" s="30" t="s">
        <v>222</v>
      </c>
      <c r="E62" s="25" t="s">
        <v>107</v>
      </c>
      <c r="F62" s="25" t="s">
        <v>4</v>
      </c>
      <c r="G62" s="27"/>
      <c r="H62" s="27"/>
      <c r="I62" s="27"/>
      <c r="J62" s="27"/>
      <c r="K62" s="27"/>
      <c r="L62" s="27"/>
      <c r="M62" s="27"/>
      <c r="N62" s="28">
        <v>396</v>
      </c>
      <c r="O62" s="28">
        <v>0</v>
      </c>
      <c r="P62" s="27">
        <v>0</v>
      </c>
      <c r="Q62" s="1"/>
    </row>
    <row r="63" spans="1:17" ht="21" customHeight="1">
      <c r="A63" s="12" t="s">
        <v>8</v>
      </c>
      <c r="B63" s="25" t="s">
        <v>104</v>
      </c>
      <c r="C63" s="25" t="s">
        <v>95</v>
      </c>
      <c r="D63" s="30" t="s">
        <v>222</v>
      </c>
      <c r="E63" s="25" t="s">
        <v>189</v>
      </c>
      <c r="F63" s="25" t="s">
        <v>5</v>
      </c>
      <c r="G63" s="27"/>
      <c r="H63" s="27"/>
      <c r="I63" s="27"/>
      <c r="J63" s="27"/>
      <c r="K63" s="27"/>
      <c r="L63" s="27"/>
      <c r="M63" s="27"/>
      <c r="N63" s="28">
        <v>120</v>
      </c>
      <c r="O63" s="28">
        <v>0</v>
      </c>
      <c r="P63" s="27">
        <v>0</v>
      </c>
      <c r="Q63" s="1"/>
    </row>
    <row r="64" spans="1:17" ht="21" customHeight="1">
      <c r="A64" s="17" t="s">
        <v>144</v>
      </c>
      <c r="B64" s="18" t="s">
        <v>142</v>
      </c>
      <c r="C64" s="18" t="s">
        <v>1</v>
      </c>
      <c r="D64" s="34" t="s">
        <v>141</v>
      </c>
      <c r="E64" s="18" t="s">
        <v>1</v>
      </c>
      <c r="F64" s="18" t="s">
        <v>1</v>
      </c>
      <c r="G64" s="19"/>
      <c r="H64" s="19"/>
      <c r="I64" s="19"/>
      <c r="J64" s="19"/>
      <c r="K64" s="19"/>
      <c r="L64" s="19"/>
      <c r="M64" s="19"/>
      <c r="N64" s="20">
        <f>N65</f>
        <v>159.4</v>
      </c>
      <c r="O64" s="20">
        <f>O65</f>
        <v>160.1</v>
      </c>
      <c r="P64" s="20">
        <f>P65</f>
        <v>160.1</v>
      </c>
      <c r="Q64" s="1"/>
    </row>
    <row r="65" spans="1:17" ht="36" customHeight="1">
      <c r="A65" s="21" t="s">
        <v>145</v>
      </c>
      <c r="B65" s="22" t="s">
        <v>76</v>
      </c>
      <c r="C65" s="22" t="s">
        <v>95</v>
      </c>
      <c r="D65" s="22" t="s">
        <v>133</v>
      </c>
      <c r="E65" s="22" t="s">
        <v>1</v>
      </c>
      <c r="F65" s="22" t="s">
        <v>1</v>
      </c>
      <c r="G65" s="23" t="e">
        <f>G86+#REF!+G91+G94+G97</f>
        <v>#REF!</v>
      </c>
      <c r="H65" s="23" t="e">
        <f>H86+#REF!+H91+H94+H97</f>
        <v>#REF!</v>
      </c>
      <c r="I65" s="23" t="e">
        <f>I86+#REF!+I91+I94+I97</f>
        <v>#REF!</v>
      </c>
      <c r="J65" s="23" t="e">
        <f>J86+#REF!+J91+J94+J97</f>
        <v>#REF!</v>
      </c>
      <c r="K65" s="23"/>
      <c r="L65" s="23"/>
      <c r="M65" s="23" t="e">
        <f>M86+#REF!+M91+M94+M97</f>
        <v>#REF!</v>
      </c>
      <c r="N65" s="24">
        <f>N66+N67+N69+N68</f>
        <v>159.4</v>
      </c>
      <c r="O65" s="24">
        <f>O66+O67+O69</f>
        <v>160.1</v>
      </c>
      <c r="P65" s="24">
        <f>P66+P67+P69</f>
        <v>160.1</v>
      </c>
      <c r="Q65" s="7"/>
    </row>
    <row r="66" spans="1:17" ht="23.25" customHeight="1">
      <c r="A66" s="12" t="s">
        <v>3</v>
      </c>
      <c r="B66" s="25" t="s">
        <v>76</v>
      </c>
      <c r="C66" s="25" t="s">
        <v>95</v>
      </c>
      <c r="D66" s="30" t="s">
        <v>140</v>
      </c>
      <c r="E66" s="25" t="s">
        <v>107</v>
      </c>
      <c r="F66" s="25" t="s">
        <v>4</v>
      </c>
      <c r="G66" s="27">
        <v>500</v>
      </c>
      <c r="H66" s="27"/>
      <c r="I66" s="27"/>
      <c r="J66" s="27"/>
      <c r="K66" s="27"/>
      <c r="L66" s="27"/>
      <c r="M66" s="27"/>
      <c r="N66" s="28">
        <v>112.4</v>
      </c>
      <c r="O66" s="28">
        <v>112.4</v>
      </c>
      <c r="P66" s="27">
        <v>112.4</v>
      </c>
      <c r="Q66" s="1"/>
    </row>
    <row r="67" spans="1:17" ht="21.75" customHeight="1">
      <c r="A67" s="12" t="s">
        <v>77</v>
      </c>
      <c r="B67" s="25" t="s">
        <v>76</v>
      </c>
      <c r="C67" s="25" t="s">
        <v>95</v>
      </c>
      <c r="D67" s="30" t="s">
        <v>140</v>
      </c>
      <c r="E67" s="25" t="s">
        <v>189</v>
      </c>
      <c r="F67" s="25" t="s">
        <v>5</v>
      </c>
      <c r="G67" s="27">
        <v>48.7</v>
      </c>
      <c r="H67" s="27"/>
      <c r="I67" s="27"/>
      <c r="J67" s="27"/>
      <c r="K67" s="27"/>
      <c r="L67" s="27"/>
      <c r="M67" s="27"/>
      <c r="N67" s="28">
        <v>34</v>
      </c>
      <c r="O67" s="28">
        <v>34</v>
      </c>
      <c r="P67" s="28">
        <v>34</v>
      </c>
      <c r="Q67" s="8"/>
    </row>
    <row r="68" spans="1:17" ht="21.75" customHeight="1">
      <c r="A68" s="12" t="s">
        <v>112</v>
      </c>
      <c r="B68" s="25" t="s">
        <v>76</v>
      </c>
      <c r="C68" s="25" t="s">
        <v>95</v>
      </c>
      <c r="D68" s="30" t="s">
        <v>140</v>
      </c>
      <c r="E68" s="25" t="s">
        <v>108</v>
      </c>
      <c r="F68" s="25" t="s">
        <v>22</v>
      </c>
      <c r="G68" s="27"/>
      <c r="H68" s="27"/>
      <c r="I68" s="27"/>
      <c r="J68" s="27"/>
      <c r="K68" s="27"/>
      <c r="L68" s="27"/>
      <c r="M68" s="27"/>
      <c r="N68" s="28">
        <v>3.6</v>
      </c>
      <c r="O68" s="28"/>
      <c r="P68" s="28"/>
      <c r="Q68" s="8"/>
    </row>
    <row r="69" spans="1:17" ht="21.75" customHeight="1">
      <c r="A69" s="12" t="s">
        <v>23</v>
      </c>
      <c r="B69" s="25" t="s">
        <v>76</v>
      </c>
      <c r="C69" s="25" t="s">
        <v>95</v>
      </c>
      <c r="D69" s="30" t="s">
        <v>206</v>
      </c>
      <c r="E69" s="25" t="s">
        <v>108</v>
      </c>
      <c r="F69" s="25" t="s">
        <v>24</v>
      </c>
      <c r="G69" s="27"/>
      <c r="H69" s="27"/>
      <c r="I69" s="27"/>
      <c r="J69" s="27"/>
      <c r="K69" s="27"/>
      <c r="L69" s="27"/>
      <c r="M69" s="27"/>
      <c r="N69" s="28">
        <v>9.4</v>
      </c>
      <c r="O69" s="28">
        <v>13.7</v>
      </c>
      <c r="P69" s="28">
        <v>13.7</v>
      </c>
      <c r="Q69" s="8"/>
    </row>
    <row r="70" spans="1:17" ht="30" customHeight="1">
      <c r="A70" s="17" t="s">
        <v>115</v>
      </c>
      <c r="B70" s="18" t="s">
        <v>143</v>
      </c>
      <c r="C70" s="18" t="s">
        <v>95</v>
      </c>
      <c r="D70" s="18" t="s">
        <v>141</v>
      </c>
      <c r="E70" s="18" t="s">
        <v>1</v>
      </c>
      <c r="F70" s="18" t="s">
        <v>1</v>
      </c>
      <c r="G70" s="19">
        <v>28</v>
      </c>
      <c r="H70" s="19"/>
      <c r="I70" s="19"/>
      <c r="J70" s="19"/>
      <c r="K70" s="19"/>
      <c r="L70" s="19"/>
      <c r="M70" s="19"/>
      <c r="N70" s="20">
        <f>N72+N73+N74+N75</f>
        <v>260</v>
      </c>
      <c r="O70" s="20">
        <f>O72+O73+O74+O75</f>
        <v>260</v>
      </c>
      <c r="P70" s="20">
        <f>P72+P73+P74+P75</f>
        <v>260</v>
      </c>
      <c r="Q70" s="7"/>
    </row>
    <row r="71" spans="1:17" ht="39" customHeight="1">
      <c r="A71" s="21" t="s">
        <v>146</v>
      </c>
      <c r="B71" s="22" t="s">
        <v>81</v>
      </c>
      <c r="C71" s="22" t="s">
        <v>95</v>
      </c>
      <c r="D71" s="22" t="s">
        <v>137</v>
      </c>
      <c r="E71" s="22" t="s">
        <v>1</v>
      </c>
      <c r="F71" s="22" t="s">
        <v>1</v>
      </c>
      <c r="G71" s="23"/>
      <c r="H71" s="23"/>
      <c r="I71" s="23"/>
      <c r="J71" s="23"/>
      <c r="K71" s="23"/>
      <c r="L71" s="23"/>
      <c r="M71" s="23"/>
      <c r="N71" s="24">
        <f>N72+N73+N74+N75</f>
        <v>260</v>
      </c>
      <c r="O71" s="24">
        <f>O72+O73+O74+O75</f>
        <v>260</v>
      </c>
      <c r="P71" s="24">
        <f>P72+P73+P74+P75</f>
        <v>260</v>
      </c>
      <c r="Q71" s="7"/>
    </row>
    <row r="72" spans="1:17" ht="20.25" customHeight="1">
      <c r="A72" s="12" t="s">
        <v>27</v>
      </c>
      <c r="B72" s="25" t="s">
        <v>81</v>
      </c>
      <c r="C72" s="18" t="s">
        <v>95</v>
      </c>
      <c r="D72" s="18" t="s">
        <v>137</v>
      </c>
      <c r="E72" s="25" t="s">
        <v>108</v>
      </c>
      <c r="F72" s="25" t="s">
        <v>16</v>
      </c>
      <c r="G72" s="27"/>
      <c r="H72" s="27"/>
      <c r="I72" s="27"/>
      <c r="J72" s="27"/>
      <c r="K72" s="27"/>
      <c r="L72" s="27"/>
      <c r="M72" s="27"/>
      <c r="N72" s="28">
        <v>130</v>
      </c>
      <c r="O72" s="28">
        <v>130</v>
      </c>
      <c r="P72" s="27">
        <v>130</v>
      </c>
      <c r="Q72" s="1"/>
    </row>
    <row r="73" spans="1:17" ht="18.75" customHeight="1">
      <c r="A73" s="12" t="s">
        <v>17</v>
      </c>
      <c r="B73" s="25" t="s">
        <v>81</v>
      </c>
      <c r="C73" s="18" t="s">
        <v>95</v>
      </c>
      <c r="D73" s="18" t="s">
        <v>137</v>
      </c>
      <c r="E73" s="25" t="s">
        <v>108</v>
      </c>
      <c r="F73" s="25" t="s">
        <v>18</v>
      </c>
      <c r="G73" s="27"/>
      <c r="H73" s="27"/>
      <c r="I73" s="27"/>
      <c r="J73" s="27"/>
      <c r="K73" s="27"/>
      <c r="L73" s="27"/>
      <c r="M73" s="27"/>
      <c r="N73" s="28">
        <v>80</v>
      </c>
      <c r="O73" s="28">
        <v>80</v>
      </c>
      <c r="P73" s="27">
        <v>80</v>
      </c>
      <c r="Q73" s="1"/>
    </row>
    <row r="74" spans="1:17" s="4" customFormat="1" ht="16.5" customHeight="1">
      <c r="A74" s="12" t="s">
        <v>112</v>
      </c>
      <c r="B74" s="25" t="s">
        <v>81</v>
      </c>
      <c r="C74" s="18" t="s">
        <v>95</v>
      </c>
      <c r="D74" s="18" t="s">
        <v>137</v>
      </c>
      <c r="E74" s="25" t="s">
        <v>108</v>
      </c>
      <c r="F74" s="25" t="s">
        <v>22</v>
      </c>
      <c r="G74" s="27"/>
      <c r="H74" s="27"/>
      <c r="I74" s="27"/>
      <c r="J74" s="27"/>
      <c r="K74" s="27"/>
      <c r="L74" s="27"/>
      <c r="M74" s="27"/>
      <c r="N74" s="28">
        <v>20</v>
      </c>
      <c r="O74" s="28">
        <v>20</v>
      </c>
      <c r="P74" s="27">
        <v>20</v>
      </c>
      <c r="Q74" s="6"/>
    </row>
    <row r="75" spans="1:17" ht="19.5" customHeight="1">
      <c r="A75" s="12" t="s">
        <v>28</v>
      </c>
      <c r="B75" s="25" t="s">
        <v>81</v>
      </c>
      <c r="C75" s="18" t="s">
        <v>95</v>
      </c>
      <c r="D75" s="18" t="s">
        <v>137</v>
      </c>
      <c r="E75" s="25" t="s">
        <v>108</v>
      </c>
      <c r="F75" s="25" t="s">
        <v>24</v>
      </c>
      <c r="G75" s="27"/>
      <c r="H75" s="27"/>
      <c r="I75" s="27"/>
      <c r="J75" s="27"/>
      <c r="K75" s="27"/>
      <c r="L75" s="27"/>
      <c r="M75" s="27"/>
      <c r="N75" s="28">
        <v>30</v>
      </c>
      <c r="O75" s="28">
        <v>30</v>
      </c>
      <c r="P75" s="27">
        <v>30</v>
      </c>
      <c r="Q75" s="6"/>
    </row>
    <row r="76" spans="1:17" ht="15.75" customHeight="1">
      <c r="A76" s="17" t="s">
        <v>147</v>
      </c>
      <c r="B76" s="18" t="s">
        <v>58</v>
      </c>
      <c r="C76" s="18" t="s">
        <v>1</v>
      </c>
      <c r="D76" s="18" t="s">
        <v>133</v>
      </c>
      <c r="E76" s="18" t="s">
        <v>1</v>
      </c>
      <c r="F76" s="18" t="s">
        <v>1</v>
      </c>
      <c r="G76" s="19"/>
      <c r="H76" s="19"/>
      <c r="I76" s="19"/>
      <c r="J76" s="19"/>
      <c r="K76" s="19"/>
      <c r="L76" s="19"/>
      <c r="M76" s="19"/>
      <c r="N76" s="20">
        <f>N77+N78</f>
        <v>186</v>
      </c>
      <c r="O76" s="20">
        <f>O77+O78</f>
        <v>186</v>
      </c>
      <c r="P76" s="20">
        <f>P77+P78</f>
        <v>186</v>
      </c>
      <c r="Q76" s="7"/>
    </row>
    <row r="77" spans="1:17" ht="60.75" customHeight="1">
      <c r="A77" s="12" t="s">
        <v>230</v>
      </c>
      <c r="B77" s="25" t="s">
        <v>59</v>
      </c>
      <c r="C77" s="25" t="s">
        <v>95</v>
      </c>
      <c r="D77" s="25" t="s">
        <v>148</v>
      </c>
      <c r="E77" s="25" t="s">
        <v>119</v>
      </c>
      <c r="F77" s="25" t="s">
        <v>49</v>
      </c>
      <c r="G77" s="27"/>
      <c r="H77" s="27"/>
      <c r="I77" s="27"/>
      <c r="J77" s="27"/>
      <c r="K77" s="27"/>
      <c r="L77" s="27"/>
      <c r="M77" s="27"/>
      <c r="N77" s="28">
        <v>186</v>
      </c>
      <c r="O77" s="28">
        <v>186</v>
      </c>
      <c r="P77" s="27">
        <v>186</v>
      </c>
      <c r="Q77" s="6"/>
    </row>
    <row r="78" spans="1:17" ht="37.5" customHeight="1">
      <c r="A78" s="12" t="s">
        <v>205</v>
      </c>
      <c r="B78" s="25" t="s">
        <v>60</v>
      </c>
      <c r="C78" s="25" t="s">
        <v>95</v>
      </c>
      <c r="D78" s="25" t="s">
        <v>207</v>
      </c>
      <c r="E78" s="25" t="s">
        <v>108</v>
      </c>
      <c r="F78" s="25" t="s">
        <v>18</v>
      </c>
      <c r="G78" s="27"/>
      <c r="H78" s="27"/>
      <c r="I78" s="27"/>
      <c r="J78" s="27"/>
      <c r="K78" s="27"/>
      <c r="L78" s="27"/>
      <c r="M78" s="27"/>
      <c r="N78" s="28">
        <v>0</v>
      </c>
      <c r="O78" s="28">
        <v>0</v>
      </c>
      <c r="P78" s="27">
        <v>0</v>
      </c>
      <c r="Q78" s="6"/>
    </row>
    <row r="79" spans="1:17" ht="39" customHeight="1">
      <c r="A79" s="17" t="s">
        <v>149</v>
      </c>
      <c r="B79" s="18" t="s">
        <v>78</v>
      </c>
      <c r="C79" s="18" t="s">
        <v>1</v>
      </c>
      <c r="D79" s="18" t="s">
        <v>133</v>
      </c>
      <c r="E79" s="18" t="s">
        <v>150</v>
      </c>
      <c r="F79" s="18" t="s">
        <v>1</v>
      </c>
      <c r="G79" s="19"/>
      <c r="H79" s="19"/>
      <c r="I79" s="19"/>
      <c r="J79" s="19"/>
      <c r="K79" s="19"/>
      <c r="L79" s="19"/>
      <c r="M79" s="19"/>
      <c r="N79" s="20">
        <f>N80+N83+N85+N104</f>
        <v>10023.9</v>
      </c>
      <c r="O79" s="20">
        <f>O80+O83+O85+O104</f>
        <v>10863.5</v>
      </c>
      <c r="P79" s="20">
        <f>P80+P83+P85+P104</f>
        <v>11038.8</v>
      </c>
      <c r="Q79" s="6"/>
    </row>
    <row r="80" spans="1:17" ht="29.25" customHeight="1">
      <c r="A80" s="21" t="s">
        <v>151</v>
      </c>
      <c r="B80" s="22" t="s">
        <v>111</v>
      </c>
      <c r="C80" s="22" t="s">
        <v>95</v>
      </c>
      <c r="D80" s="22" t="s">
        <v>152</v>
      </c>
      <c r="E80" s="22" t="s">
        <v>1</v>
      </c>
      <c r="F80" s="22" t="s">
        <v>1</v>
      </c>
      <c r="G80" s="23"/>
      <c r="H80" s="23"/>
      <c r="I80" s="23"/>
      <c r="J80" s="23"/>
      <c r="K80" s="23"/>
      <c r="L80" s="23"/>
      <c r="M80" s="23"/>
      <c r="N80" s="35">
        <f>N81+N82</f>
        <v>175.8</v>
      </c>
      <c r="O80" s="35">
        <f>O81+O82</f>
        <v>175.8</v>
      </c>
      <c r="P80" s="35">
        <f>P81+P82</f>
        <v>175.8</v>
      </c>
      <c r="Q80" s="8"/>
    </row>
    <row r="81" spans="1:17" ht="24.75" customHeight="1">
      <c r="A81" s="12" t="s">
        <v>154</v>
      </c>
      <c r="B81" s="25" t="s">
        <v>111</v>
      </c>
      <c r="C81" s="25" t="s">
        <v>95</v>
      </c>
      <c r="D81" s="30" t="s">
        <v>156</v>
      </c>
      <c r="E81" s="25" t="s">
        <v>108</v>
      </c>
      <c r="F81" s="25" t="s">
        <v>16</v>
      </c>
      <c r="G81" s="27">
        <v>10</v>
      </c>
      <c r="H81" s="27"/>
      <c r="I81" s="27"/>
      <c r="J81" s="27"/>
      <c r="K81" s="27"/>
      <c r="L81" s="27"/>
      <c r="M81" s="27"/>
      <c r="N81" s="28">
        <v>115.6</v>
      </c>
      <c r="O81" s="28">
        <v>115.6</v>
      </c>
      <c r="P81" s="27">
        <v>115.6</v>
      </c>
      <c r="Q81" s="1"/>
    </row>
    <row r="82" spans="1:17" ht="37.5" customHeight="1">
      <c r="A82" s="12" t="s">
        <v>209</v>
      </c>
      <c r="B82" s="25" t="s">
        <v>111</v>
      </c>
      <c r="C82" s="31" t="s">
        <v>95</v>
      </c>
      <c r="D82" s="36" t="s">
        <v>153</v>
      </c>
      <c r="E82" s="25" t="s">
        <v>119</v>
      </c>
      <c r="F82" s="25" t="s">
        <v>49</v>
      </c>
      <c r="G82" s="27"/>
      <c r="H82" s="27"/>
      <c r="I82" s="27"/>
      <c r="J82" s="27"/>
      <c r="K82" s="27"/>
      <c r="L82" s="27"/>
      <c r="M82" s="27"/>
      <c r="N82" s="28">
        <v>60.2</v>
      </c>
      <c r="O82" s="28">
        <v>60.2</v>
      </c>
      <c r="P82" s="27">
        <v>60.2</v>
      </c>
      <c r="Q82" s="1"/>
    </row>
    <row r="83" spans="1:17" ht="12" customHeight="1">
      <c r="A83" s="21" t="s">
        <v>155</v>
      </c>
      <c r="B83" s="22" t="s">
        <v>113</v>
      </c>
      <c r="C83" s="22" t="s">
        <v>95</v>
      </c>
      <c r="D83" s="22" t="s">
        <v>152</v>
      </c>
      <c r="E83" s="22" t="s">
        <v>1</v>
      </c>
      <c r="F83" s="22" t="s">
        <v>1</v>
      </c>
      <c r="G83" s="23"/>
      <c r="H83" s="23"/>
      <c r="I83" s="23"/>
      <c r="J83" s="23"/>
      <c r="K83" s="23"/>
      <c r="L83" s="23"/>
      <c r="M83" s="23"/>
      <c r="N83" s="24">
        <f>N84</f>
        <v>172.3</v>
      </c>
      <c r="O83" s="24">
        <f>O84</f>
        <v>172.3</v>
      </c>
      <c r="P83" s="24">
        <f>P84</f>
        <v>172.3</v>
      </c>
      <c r="Q83" s="1"/>
    </row>
    <row r="84" spans="1:17" ht="15.75" customHeight="1">
      <c r="A84" s="12" t="s">
        <v>25</v>
      </c>
      <c r="B84" s="25" t="s">
        <v>113</v>
      </c>
      <c r="C84" s="25" t="s">
        <v>95</v>
      </c>
      <c r="D84" s="25" t="s">
        <v>157</v>
      </c>
      <c r="E84" s="25" t="s">
        <v>108</v>
      </c>
      <c r="F84" s="25" t="s">
        <v>49</v>
      </c>
      <c r="G84" s="27"/>
      <c r="H84" s="27"/>
      <c r="I84" s="27"/>
      <c r="J84" s="27"/>
      <c r="K84" s="27"/>
      <c r="L84" s="27"/>
      <c r="M84" s="27"/>
      <c r="N84" s="28">
        <v>172.3</v>
      </c>
      <c r="O84" s="28">
        <v>172.3</v>
      </c>
      <c r="P84" s="27">
        <v>172.3</v>
      </c>
      <c r="Q84" s="1"/>
    </row>
    <row r="85" spans="1:17" ht="21" customHeight="1">
      <c r="A85" s="21" t="s">
        <v>158</v>
      </c>
      <c r="B85" s="22" t="s">
        <v>38</v>
      </c>
      <c r="C85" s="22" t="s">
        <v>1</v>
      </c>
      <c r="D85" s="22" t="s">
        <v>133</v>
      </c>
      <c r="E85" s="22" t="s">
        <v>1</v>
      </c>
      <c r="F85" s="22" t="s">
        <v>1</v>
      </c>
      <c r="G85" s="23"/>
      <c r="H85" s="23"/>
      <c r="I85" s="23"/>
      <c r="J85" s="23"/>
      <c r="K85" s="23"/>
      <c r="L85" s="23"/>
      <c r="M85" s="23"/>
      <c r="N85" s="24">
        <f>N86+N91+N94+N97</f>
        <v>3097.3</v>
      </c>
      <c r="O85" s="24">
        <f>O86+O91+O94+O97</f>
        <v>3690.5</v>
      </c>
      <c r="P85" s="24">
        <f>P86+P91+P94+P97</f>
        <v>3765.8</v>
      </c>
      <c r="Q85" s="8"/>
    </row>
    <row r="86" spans="1:17" ht="12.75">
      <c r="A86" s="17" t="s">
        <v>159</v>
      </c>
      <c r="B86" s="18" t="s">
        <v>38</v>
      </c>
      <c r="C86" s="18" t="s">
        <v>95</v>
      </c>
      <c r="D86" s="18" t="s">
        <v>160</v>
      </c>
      <c r="E86" s="18" t="s">
        <v>1</v>
      </c>
      <c r="F86" s="18" t="s">
        <v>1</v>
      </c>
      <c r="G86" s="19" t="e">
        <f>#REF!+#REF!+G87+#REF!</f>
        <v>#REF!</v>
      </c>
      <c r="H86" s="19" t="e">
        <f>#REF!+#REF!+H87+#REF!</f>
        <v>#REF!</v>
      </c>
      <c r="I86" s="19" t="e">
        <f>#REF!+#REF!+I87+#REF!</f>
        <v>#REF!</v>
      </c>
      <c r="J86" s="19" t="e">
        <f>#REF!+#REF!+J87+#REF!</f>
        <v>#REF!</v>
      </c>
      <c r="K86" s="19"/>
      <c r="L86" s="19"/>
      <c r="M86" s="19" t="e">
        <f aca="true" t="shared" si="0" ref="M86:M95">G86+H86+I86+J86</f>
        <v>#REF!</v>
      </c>
      <c r="N86" s="20">
        <f>N87+N88+N89+N90</f>
        <v>1972.3</v>
      </c>
      <c r="O86" s="20">
        <f>O87</f>
        <v>3265.5</v>
      </c>
      <c r="P86" s="20">
        <f>P87</f>
        <v>3265.5</v>
      </c>
      <c r="Q86" s="7"/>
    </row>
    <row r="87" spans="1:17" ht="12.75">
      <c r="A87" s="12" t="s">
        <v>96</v>
      </c>
      <c r="B87" s="25" t="s">
        <v>38</v>
      </c>
      <c r="C87" s="25" t="s">
        <v>95</v>
      </c>
      <c r="D87" s="25" t="s">
        <v>160</v>
      </c>
      <c r="E87" s="25" t="s">
        <v>108</v>
      </c>
      <c r="F87" s="25" t="s">
        <v>13</v>
      </c>
      <c r="G87" s="37" t="s">
        <v>33</v>
      </c>
      <c r="H87" s="27" t="s">
        <v>34</v>
      </c>
      <c r="I87" s="27" t="s">
        <v>32</v>
      </c>
      <c r="J87" s="27" t="s">
        <v>31</v>
      </c>
      <c r="K87" s="27"/>
      <c r="L87" s="27"/>
      <c r="M87" s="27">
        <f t="shared" si="0"/>
        <v>1422.7</v>
      </c>
      <c r="N87" s="28">
        <v>1762.3</v>
      </c>
      <c r="O87" s="28">
        <v>3265.5</v>
      </c>
      <c r="P87" s="27">
        <v>3265.5</v>
      </c>
      <c r="Q87" s="1"/>
    </row>
    <row r="88" spans="1:17" ht="12.75">
      <c r="A88" s="12" t="s">
        <v>96</v>
      </c>
      <c r="B88" s="25" t="s">
        <v>38</v>
      </c>
      <c r="C88" s="25" t="s">
        <v>95</v>
      </c>
      <c r="D88" s="25" t="s">
        <v>160</v>
      </c>
      <c r="E88" s="25" t="s">
        <v>108</v>
      </c>
      <c r="F88" s="25" t="s">
        <v>12</v>
      </c>
      <c r="G88" s="37"/>
      <c r="H88" s="27"/>
      <c r="I88" s="27"/>
      <c r="J88" s="27"/>
      <c r="K88" s="27"/>
      <c r="L88" s="27"/>
      <c r="M88" s="27"/>
      <c r="N88" s="28">
        <v>70</v>
      </c>
      <c r="O88" s="28">
        <v>0</v>
      </c>
      <c r="P88" s="27">
        <v>0</v>
      </c>
      <c r="Q88" s="1"/>
    </row>
    <row r="89" spans="1:17" ht="12.75">
      <c r="A89" s="12" t="s">
        <v>96</v>
      </c>
      <c r="B89" s="25" t="s">
        <v>38</v>
      </c>
      <c r="C89" s="25" t="s">
        <v>95</v>
      </c>
      <c r="D89" s="25" t="s">
        <v>160</v>
      </c>
      <c r="E89" s="25" t="s">
        <v>108</v>
      </c>
      <c r="F89" s="25" t="s">
        <v>16</v>
      </c>
      <c r="G89" s="37"/>
      <c r="H89" s="27"/>
      <c r="I89" s="27"/>
      <c r="J89" s="27"/>
      <c r="K89" s="27"/>
      <c r="L89" s="27"/>
      <c r="M89" s="27"/>
      <c r="N89" s="28">
        <v>40</v>
      </c>
      <c r="O89" s="28">
        <v>0</v>
      </c>
      <c r="P89" s="27">
        <v>0</v>
      </c>
      <c r="Q89" s="1"/>
    </row>
    <row r="90" spans="1:17" ht="12.75">
      <c r="A90" s="12" t="s">
        <v>96</v>
      </c>
      <c r="B90" s="25" t="s">
        <v>38</v>
      </c>
      <c r="C90" s="25" t="s">
        <v>95</v>
      </c>
      <c r="D90" s="25" t="s">
        <v>160</v>
      </c>
      <c r="E90" s="25" t="s">
        <v>229</v>
      </c>
      <c r="F90" s="25" t="s">
        <v>24</v>
      </c>
      <c r="G90" s="37"/>
      <c r="H90" s="27"/>
      <c r="I90" s="27"/>
      <c r="J90" s="27"/>
      <c r="K90" s="27"/>
      <c r="L90" s="27"/>
      <c r="M90" s="27"/>
      <c r="N90" s="28">
        <v>100</v>
      </c>
      <c r="O90" s="28">
        <v>0</v>
      </c>
      <c r="P90" s="27"/>
      <c r="Q90" s="1"/>
    </row>
    <row r="91" spans="1:17" ht="13.5" customHeight="1">
      <c r="A91" s="17" t="s">
        <v>161</v>
      </c>
      <c r="B91" s="18" t="s">
        <v>38</v>
      </c>
      <c r="C91" s="18" t="s">
        <v>95</v>
      </c>
      <c r="D91" s="18" t="s">
        <v>162</v>
      </c>
      <c r="E91" s="18" t="s">
        <v>1</v>
      </c>
      <c r="F91" s="18" t="s">
        <v>1</v>
      </c>
      <c r="G91" s="19" t="e">
        <f>G92+#REF!+G93</f>
        <v>#REF!</v>
      </c>
      <c r="H91" s="19" t="e">
        <f>H92+#REF!+H93</f>
        <v>#REF!</v>
      </c>
      <c r="I91" s="19" t="e">
        <f>I92+#REF!+I93</f>
        <v>#REF!</v>
      </c>
      <c r="J91" s="19" t="e">
        <f>J92+#REF!+J93</f>
        <v>#REF!</v>
      </c>
      <c r="K91" s="19"/>
      <c r="L91" s="19"/>
      <c r="M91" s="19" t="e">
        <f t="shared" si="0"/>
        <v>#REF!</v>
      </c>
      <c r="N91" s="20">
        <f>N92+N93</f>
        <v>65</v>
      </c>
      <c r="O91" s="20">
        <f>O92+O93</f>
        <v>65</v>
      </c>
      <c r="P91" s="20">
        <f>P92+P93</f>
        <v>65</v>
      </c>
      <c r="Q91" s="7"/>
    </row>
    <row r="92" spans="1:17" ht="12.75">
      <c r="A92" s="12" t="s">
        <v>15</v>
      </c>
      <c r="B92" s="25" t="s">
        <v>38</v>
      </c>
      <c r="C92" s="25" t="s">
        <v>95</v>
      </c>
      <c r="D92" s="18" t="s">
        <v>162</v>
      </c>
      <c r="E92" s="25" t="s">
        <v>108</v>
      </c>
      <c r="F92" s="25" t="s">
        <v>16</v>
      </c>
      <c r="G92" s="27">
        <v>130</v>
      </c>
      <c r="H92" s="27"/>
      <c r="I92" s="27"/>
      <c r="J92" s="27"/>
      <c r="K92" s="27"/>
      <c r="L92" s="27"/>
      <c r="M92" s="27">
        <f t="shared" si="0"/>
        <v>130</v>
      </c>
      <c r="N92" s="28">
        <v>50</v>
      </c>
      <c r="O92" s="28">
        <v>50</v>
      </c>
      <c r="P92" s="27">
        <v>50</v>
      </c>
      <c r="Q92" s="1"/>
    </row>
    <row r="93" spans="1:17" ht="17.25" customHeight="1">
      <c r="A93" s="12" t="s">
        <v>23</v>
      </c>
      <c r="B93" s="25" t="s">
        <v>38</v>
      </c>
      <c r="C93" s="25" t="s">
        <v>95</v>
      </c>
      <c r="D93" s="18" t="s">
        <v>162</v>
      </c>
      <c r="E93" s="25" t="s">
        <v>108</v>
      </c>
      <c r="F93" s="25" t="s">
        <v>24</v>
      </c>
      <c r="G93" s="27"/>
      <c r="H93" s="27">
        <v>40</v>
      </c>
      <c r="I93" s="27">
        <v>20</v>
      </c>
      <c r="J93" s="27">
        <v>13</v>
      </c>
      <c r="K93" s="27"/>
      <c r="L93" s="27"/>
      <c r="M93" s="27">
        <f t="shared" si="0"/>
        <v>73</v>
      </c>
      <c r="N93" s="28">
        <v>15</v>
      </c>
      <c r="O93" s="28">
        <v>15</v>
      </c>
      <c r="P93" s="27">
        <v>15</v>
      </c>
      <c r="Q93" s="1"/>
    </row>
    <row r="94" spans="1:18" ht="24">
      <c r="A94" s="17" t="s">
        <v>163</v>
      </c>
      <c r="B94" s="18" t="s">
        <v>38</v>
      </c>
      <c r="C94" s="18" t="s">
        <v>95</v>
      </c>
      <c r="D94" s="18" t="s">
        <v>164</v>
      </c>
      <c r="E94" s="18" t="s">
        <v>1</v>
      </c>
      <c r="F94" s="18" t="s">
        <v>1</v>
      </c>
      <c r="G94" s="19">
        <f>G95</f>
        <v>90</v>
      </c>
      <c r="H94" s="19">
        <f>H95</f>
        <v>90</v>
      </c>
      <c r="I94" s="19">
        <f>I95</f>
        <v>90</v>
      </c>
      <c r="J94" s="19">
        <f>J95</f>
        <v>90</v>
      </c>
      <c r="K94" s="19"/>
      <c r="L94" s="19"/>
      <c r="M94" s="19">
        <f t="shared" si="0"/>
        <v>360</v>
      </c>
      <c r="N94" s="20">
        <f>N95+N96</f>
        <v>60</v>
      </c>
      <c r="O94" s="20">
        <f>O95+O96</f>
        <v>60</v>
      </c>
      <c r="P94" s="20">
        <f>P95+P96</f>
        <v>60</v>
      </c>
      <c r="Q94" s="7"/>
      <c r="R94" s="5"/>
    </row>
    <row r="95" spans="1:17" ht="12.75">
      <c r="A95" s="12" t="s">
        <v>15</v>
      </c>
      <c r="B95" s="25" t="s">
        <v>38</v>
      </c>
      <c r="C95" s="25" t="s">
        <v>95</v>
      </c>
      <c r="D95" s="18" t="s">
        <v>164</v>
      </c>
      <c r="E95" s="25" t="s">
        <v>108</v>
      </c>
      <c r="F95" s="25" t="s">
        <v>16</v>
      </c>
      <c r="G95" s="27">
        <v>90</v>
      </c>
      <c r="H95" s="27">
        <v>90</v>
      </c>
      <c r="I95" s="27">
        <v>90</v>
      </c>
      <c r="J95" s="27">
        <v>90</v>
      </c>
      <c r="K95" s="27"/>
      <c r="L95" s="27"/>
      <c r="M95" s="27">
        <f t="shared" si="0"/>
        <v>360</v>
      </c>
      <c r="N95" s="28">
        <v>40</v>
      </c>
      <c r="O95" s="28">
        <v>40</v>
      </c>
      <c r="P95" s="27">
        <v>40</v>
      </c>
      <c r="Q95" s="1"/>
    </row>
    <row r="96" spans="1:17" ht="12.75">
      <c r="A96" s="12" t="s">
        <v>28</v>
      </c>
      <c r="B96" s="25" t="s">
        <v>38</v>
      </c>
      <c r="C96" s="31" t="s">
        <v>95</v>
      </c>
      <c r="D96" s="18" t="s">
        <v>164</v>
      </c>
      <c r="E96" s="25" t="s">
        <v>108</v>
      </c>
      <c r="F96" s="25">
        <v>340</v>
      </c>
      <c r="G96" s="27"/>
      <c r="H96" s="27"/>
      <c r="I96" s="27"/>
      <c r="J96" s="27"/>
      <c r="K96" s="27"/>
      <c r="L96" s="27"/>
      <c r="M96" s="27"/>
      <c r="N96" s="28">
        <v>20</v>
      </c>
      <c r="O96" s="28">
        <v>20</v>
      </c>
      <c r="P96" s="27">
        <v>20</v>
      </c>
      <c r="Q96" s="1"/>
    </row>
    <row r="97" spans="1:17" ht="24">
      <c r="A97" s="17" t="s">
        <v>165</v>
      </c>
      <c r="B97" s="18" t="s">
        <v>38</v>
      </c>
      <c r="C97" s="18" t="s">
        <v>95</v>
      </c>
      <c r="D97" s="18" t="s">
        <v>166</v>
      </c>
      <c r="E97" s="18" t="s">
        <v>1</v>
      </c>
      <c r="F97" s="18" t="s">
        <v>1</v>
      </c>
      <c r="G97" s="19" t="e">
        <f>G100+#REF!+#REF!+#REF!</f>
        <v>#REF!</v>
      </c>
      <c r="H97" s="19" t="e">
        <f>H100+#REF!+#REF!+#REF!</f>
        <v>#REF!</v>
      </c>
      <c r="I97" s="19" t="e">
        <f>I100+#REF!+#REF!+#REF!</f>
        <v>#REF!</v>
      </c>
      <c r="J97" s="19" t="e">
        <f>J100+#REF!+#REF!+#REF!</f>
        <v>#REF!</v>
      </c>
      <c r="K97" s="19"/>
      <c r="L97" s="19"/>
      <c r="M97" s="19" t="e">
        <f>G97+H97+I97+J97</f>
        <v>#REF!</v>
      </c>
      <c r="N97" s="20">
        <f>N98+N99+N100+N101+N102+N103</f>
        <v>1000</v>
      </c>
      <c r="O97" s="20">
        <f>O98+O99+O100+O101+O102+O103</f>
        <v>300</v>
      </c>
      <c r="P97" s="20">
        <f>P98+P99+P100+P101+P102+P103</f>
        <v>375.3</v>
      </c>
      <c r="Q97" s="7"/>
    </row>
    <row r="98" spans="1:17" ht="12.75">
      <c r="A98" s="12" t="s">
        <v>11</v>
      </c>
      <c r="B98" s="25" t="s">
        <v>38</v>
      </c>
      <c r="C98" s="18" t="s">
        <v>95</v>
      </c>
      <c r="D98" s="18" t="s">
        <v>166</v>
      </c>
      <c r="E98" s="25" t="s">
        <v>108</v>
      </c>
      <c r="F98" s="25" t="s">
        <v>12</v>
      </c>
      <c r="G98" s="27"/>
      <c r="H98" s="27"/>
      <c r="I98" s="27"/>
      <c r="J98" s="27"/>
      <c r="K98" s="27"/>
      <c r="L98" s="27"/>
      <c r="M98" s="27"/>
      <c r="N98" s="28">
        <v>320</v>
      </c>
      <c r="O98" s="28">
        <v>20</v>
      </c>
      <c r="P98" s="27">
        <v>95.3</v>
      </c>
      <c r="Q98" s="1"/>
    </row>
    <row r="99" spans="1:17" ht="12.75">
      <c r="A99" s="12" t="s">
        <v>87</v>
      </c>
      <c r="B99" s="25" t="s">
        <v>38</v>
      </c>
      <c r="C99" s="18" t="s">
        <v>95</v>
      </c>
      <c r="D99" s="18" t="s">
        <v>166</v>
      </c>
      <c r="E99" s="25" t="s">
        <v>108</v>
      </c>
      <c r="F99" s="25" t="s">
        <v>13</v>
      </c>
      <c r="G99" s="27"/>
      <c r="H99" s="27"/>
      <c r="I99" s="27"/>
      <c r="J99" s="27"/>
      <c r="K99" s="27"/>
      <c r="L99" s="27"/>
      <c r="M99" s="27"/>
      <c r="N99" s="28">
        <v>40</v>
      </c>
      <c r="O99" s="28">
        <v>40</v>
      </c>
      <c r="P99" s="27">
        <v>40</v>
      </c>
      <c r="Q99" s="1"/>
    </row>
    <row r="100" spans="1:17" ht="48">
      <c r="A100" s="12" t="s">
        <v>167</v>
      </c>
      <c r="B100" s="25" t="s">
        <v>38</v>
      </c>
      <c r="C100" s="18" t="s">
        <v>95</v>
      </c>
      <c r="D100" s="18" t="s">
        <v>166</v>
      </c>
      <c r="E100" s="25" t="s">
        <v>108</v>
      </c>
      <c r="F100" s="25" t="s">
        <v>16</v>
      </c>
      <c r="G100" s="27">
        <v>635</v>
      </c>
      <c r="H100" s="27">
        <v>180</v>
      </c>
      <c r="I100" s="27">
        <v>625</v>
      </c>
      <c r="J100" s="27">
        <v>465</v>
      </c>
      <c r="K100" s="27"/>
      <c r="L100" s="27"/>
      <c r="M100" s="27">
        <f>G100+H100+I100+J100</f>
        <v>1905</v>
      </c>
      <c r="N100" s="28">
        <v>500</v>
      </c>
      <c r="O100" s="28">
        <v>100</v>
      </c>
      <c r="P100" s="27">
        <v>100</v>
      </c>
      <c r="Q100" s="1"/>
    </row>
    <row r="101" spans="1:17" ht="12.75">
      <c r="A101" s="12" t="s">
        <v>101</v>
      </c>
      <c r="B101" s="25" t="s">
        <v>38</v>
      </c>
      <c r="C101" s="18" t="s">
        <v>95</v>
      </c>
      <c r="D101" s="18" t="s">
        <v>166</v>
      </c>
      <c r="E101" s="25" t="s">
        <v>108</v>
      </c>
      <c r="F101" s="25" t="s">
        <v>18</v>
      </c>
      <c r="G101" s="27"/>
      <c r="H101" s="27"/>
      <c r="I101" s="27"/>
      <c r="J101" s="27"/>
      <c r="K101" s="27"/>
      <c r="L101" s="27"/>
      <c r="M101" s="27"/>
      <c r="N101" s="28">
        <v>20</v>
      </c>
      <c r="O101" s="28">
        <v>20</v>
      </c>
      <c r="P101" s="27">
        <v>20</v>
      </c>
      <c r="Q101" s="1"/>
    </row>
    <row r="102" spans="1:17" ht="12.75">
      <c r="A102" s="12" t="s">
        <v>97</v>
      </c>
      <c r="B102" s="25" t="s">
        <v>38</v>
      </c>
      <c r="C102" s="18" t="s">
        <v>95</v>
      </c>
      <c r="D102" s="18" t="s">
        <v>166</v>
      </c>
      <c r="E102" s="25" t="s">
        <v>108</v>
      </c>
      <c r="F102" s="25" t="s">
        <v>22</v>
      </c>
      <c r="G102" s="27"/>
      <c r="H102" s="27"/>
      <c r="I102" s="27"/>
      <c r="J102" s="27"/>
      <c r="K102" s="27"/>
      <c r="L102" s="27"/>
      <c r="M102" s="27"/>
      <c r="N102" s="28">
        <v>20</v>
      </c>
      <c r="O102" s="28">
        <v>20</v>
      </c>
      <c r="P102" s="27">
        <v>20</v>
      </c>
      <c r="Q102" s="1"/>
    </row>
    <row r="103" spans="1:17" ht="12.75">
      <c r="A103" s="12" t="s">
        <v>98</v>
      </c>
      <c r="B103" s="25" t="s">
        <v>99</v>
      </c>
      <c r="C103" s="18" t="s">
        <v>95</v>
      </c>
      <c r="D103" s="18" t="s">
        <v>166</v>
      </c>
      <c r="E103" s="25" t="s">
        <v>108</v>
      </c>
      <c r="F103" s="25" t="s">
        <v>24</v>
      </c>
      <c r="G103" s="27"/>
      <c r="H103" s="27"/>
      <c r="I103" s="27"/>
      <c r="J103" s="27"/>
      <c r="K103" s="27"/>
      <c r="L103" s="27"/>
      <c r="M103" s="27"/>
      <c r="N103" s="28">
        <v>100</v>
      </c>
      <c r="O103" s="28">
        <v>100</v>
      </c>
      <c r="P103" s="27">
        <v>100</v>
      </c>
      <c r="Q103" s="1"/>
    </row>
    <row r="104" spans="1:17" ht="25.5" customHeight="1">
      <c r="A104" s="38" t="s">
        <v>168</v>
      </c>
      <c r="B104" s="22" t="s">
        <v>105</v>
      </c>
      <c r="C104" s="22" t="s">
        <v>95</v>
      </c>
      <c r="D104" s="22" t="s">
        <v>169</v>
      </c>
      <c r="E104" s="22" t="s">
        <v>84</v>
      </c>
      <c r="F104" s="22"/>
      <c r="G104" s="23"/>
      <c r="H104" s="23"/>
      <c r="I104" s="23"/>
      <c r="J104" s="23"/>
      <c r="K104" s="23"/>
      <c r="L104" s="23"/>
      <c r="M104" s="23"/>
      <c r="N104" s="24">
        <f>N105+N106+N107+N108+N109+N110+N111+N112+N113+N114+N115+N116+N117+N118+N119+N120+N121</f>
        <v>6578.5</v>
      </c>
      <c r="O104" s="24">
        <f>O105+O106+O107+O108+O109+O110+O111+O112+O113+O114+O115+O116+O117+O118+O119+O120+O121</f>
        <v>6824.9</v>
      </c>
      <c r="P104" s="24">
        <f>P105+P106+P107+P108+P109+P110+P111+P112+P113+P114+P115+P116+P117+P118+P119+P120+P121</f>
        <v>6924.9</v>
      </c>
      <c r="Q104" s="7"/>
    </row>
    <row r="105" spans="1:17" ht="14.25" customHeight="1">
      <c r="A105" s="39" t="s">
        <v>85</v>
      </c>
      <c r="B105" s="25" t="s">
        <v>105</v>
      </c>
      <c r="C105" s="18" t="s">
        <v>95</v>
      </c>
      <c r="D105" s="18" t="s">
        <v>169</v>
      </c>
      <c r="E105" s="25" t="s">
        <v>116</v>
      </c>
      <c r="F105" s="25" t="s">
        <v>4</v>
      </c>
      <c r="G105" s="27"/>
      <c r="H105" s="27"/>
      <c r="I105" s="27"/>
      <c r="J105" s="27"/>
      <c r="K105" s="27"/>
      <c r="L105" s="27"/>
      <c r="M105" s="27"/>
      <c r="N105" s="28">
        <v>2844.6</v>
      </c>
      <c r="O105" s="28">
        <v>3141.4</v>
      </c>
      <c r="P105" s="27">
        <v>3141.4</v>
      </c>
      <c r="Q105" s="1"/>
    </row>
    <row r="106" spans="1:17" ht="13.5" customHeight="1">
      <c r="A106" s="39" t="s">
        <v>86</v>
      </c>
      <c r="B106" s="25" t="s">
        <v>105</v>
      </c>
      <c r="C106" s="18" t="s">
        <v>95</v>
      </c>
      <c r="D106" s="18" t="s">
        <v>169</v>
      </c>
      <c r="E106" s="25" t="s">
        <v>191</v>
      </c>
      <c r="F106" s="25" t="s">
        <v>5</v>
      </c>
      <c r="G106" s="27">
        <v>373.9</v>
      </c>
      <c r="H106" s="27"/>
      <c r="I106" s="27"/>
      <c r="J106" s="27"/>
      <c r="K106" s="27"/>
      <c r="L106" s="27"/>
      <c r="M106" s="27"/>
      <c r="N106" s="28">
        <v>858</v>
      </c>
      <c r="O106" s="28">
        <v>947.6</v>
      </c>
      <c r="P106" s="28">
        <v>947.6</v>
      </c>
      <c r="Q106" s="8"/>
    </row>
    <row r="107" spans="1:17" ht="13.5" customHeight="1">
      <c r="A107" s="12" t="s">
        <v>3</v>
      </c>
      <c r="B107" s="25" t="s">
        <v>91</v>
      </c>
      <c r="C107" s="25" t="s">
        <v>95</v>
      </c>
      <c r="D107" s="30" t="s">
        <v>169</v>
      </c>
      <c r="E107" s="25" t="s">
        <v>116</v>
      </c>
      <c r="F107" s="25" t="s">
        <v>4</v>
      </c>
      <c r="G107" s="27"/>
      <c r="H107" s="27"/>
      <c r="I107" s="27"/>
      <c r="J107" s="27"/>
      <c r="K107" s="27"/>
      <c r="L107" s="27"/>
      <c r="M107" s="27"/>
      <c r="N107" s="28">
        <v>898.7</v>
      </c>
      <c r="O107" s="28">
        <v>898.7</v>
      </c>
      <c r="P107" s="28">
        <v>898.7</v>
      </c>
      <c r="Q107" s="8"/>
    </row>
    <row r="108" spans="1:17" ht="13.5" customHeight="1">
      <c r="A108" s="12" t="s">
        <v>208</v>
      </c>
      <c r="B108" s="25" t="s">
        <v>91</v>
      </c>
      <c r="C108" s="25" t="s">
        <v>95</v>
      </c>
      <c r="D108" s="30" t="s">
        <v>169</v>
      </c>
      <c r="E108" s="25" t="s">
        <v>191</v>
      </c>
      <c r="F108" s="25" t="s">
        <v>5</v>
      </c>
      <c r="G108" s="27"/>
      <c r="H108" s="27"/>
      <c r="I108" s="27"/>
      <c r="J108" s="27"/>
      <c r="K108" s="27"/>
      <c r="L108" s="27"/>
      <c r="M108" s="27"/>
      <c r="N108" s="28">
        <v>271.4</v>
      </c>
      <c r="O108" s="28">
        <v>271.4</v>
      </c>
      <c r="P108" s="28">
        <v>271.4</v>
      </c>
      <c r="Q108" s="8"/>
    </row>
    <row r="109" spans="1:17" ht="15" customHeight="1">
      <c r="A109" s="39" t="s">
        <v>9</v>
      </c>
      <c r="B109" s="25" t="s">
        <v>105</v>
      </c>
      <c r="C109" s="18" t="s">
        <v>95</v>
      </c>
      <c r="D109" s="18" t="s">
        <v>169</v>
      </c>
      <c r="E109" s="25" t="s">
        <v>108</v>
      </c>
      <c r="F109" s="25" t="s">
        <v>10</v>
      </c>
      <c r="G109" s="27"/>
      <c r="H109" s="27"/>
      <c r="I109" s="27"/>
      <c r="J109" s="27"/>
      <c r="K109" s="27"/>
      <c r="L109" s="27"/>
      <c r="M109" s="27"/>
      <c r="N109" s="28">
        <v>295.2</v>
      </c>
      <c r="O109" s="28">
        <v>295.2</v>
      </c>
      <c r="P109" s="27">
        <v>295.2</v>
      </c>
      <c r="Q109" s="1"/>
    </row>
    <row r="110" spans="1:17" ht="15" customHeight="1">
      <c r="A110" s="39" t="s">
        <v>11</v>
      </c>
      <c r="B110" s="25" t="s">
        <v>105</v>
      </c>
      <c r="C110" s="18" t="s">
        <v>95</v>
      </c>
      <c r="D110" s="18" t="s">
        <v>169</v>
      </c>
      <c r="E110" s="25" t="s">
        <v>108</v>
      </c>
      <c r="F110" s="25" t="s">
        <v>12</v>
      </c>
      <c r="G110" s="27"/>
      <c r="H110" s="27"/>
      <c r="I110" s="27"/>
      <c r="J110" s="27"/>
      <c r="K110" s="27"/>
      <c r="L110" s="27"/>
      <c r="M110" s="27"/>
      <c r="N110" s="28">
        <v>0</v>
      </c>
      <c r="O110" s="28">
        <v>0</v>
      </c>
      <c r="P110" s="28">
        <v>0</v>
      </c>
      <c r="Q110" s="1"/>
    </row>
    <row r="111" spans="1:17" ht="14.25" customHeight="1">
      <c r="A111" s="39" t="s">
        <v>87</v>
      </c>
      <c r="B111" s="25" t="s">
        <v>105</v>
      </c>
      <c r="C111" s="18" t="s">
        <v>95</v>
      </c>
      <c r="D111" s="18" t="s">
        <v>169</v>
      </c>
      <c r="E111" s="25" t="s">
        <v>108</v>
      </c>
      <c r="F111" s="25" t="s">
        <v>13</v>
      </c>
      <c r="G111" s="27"/>
      <c r="H111" s="27"/>
      <c r="I111" s="27"/>
      <c r="J111" s="27"/>
      <c r="K111" s="27"/>
      <c r="L111" s="27"/>
      <c r="M111" s="27"/>
      <c r="N111" s="28">
        <v>254.6</v>
      </c>
      <c r="O111" s="28">
        <v>154.6</v>
      </c>
      <c r="P111" s="27">
        <v>154.6</v>
      </c>
      <c r="Q111" s="1"/>
    </row>
    <row r="112" spans="1:17" ht="16.5" customHeight="1">
      <c r="A112" s="39" t="s">
        <v>88</v>
      </c>
      <c r="B112" s="25" t="s">
        <v>105</v>
      </c>
      <c r="C112" s="18" t="s">
        <v>95</v>
      </c>
      <c r="D112" s="18" t="s">
        <v>169</v>
      </c>
      <c r="E112" s="25" t="s">
        <v>108</v>
      </c>
      <c r="F112" s="25" t="s">
        <v>14</v>
      </c>
      <c r="G112" s="27"/>
      <c r="H112" s="27"/>
      <c r="I112" s="27"/>
      <c r="J112" s="27"/>
      <c r="K112" s="27"/>
      <c r="L112" s="27"/>
      <c r="M112" s="27"/>
      <c r="N112" s="28">
        <v>50</v>
      </c>
      <c r="O112" s="28">
        <v>10</v>
      </c>
      <c r="P112" s="27">
        <v>10</v>
      </c>
      <c r="Q112" s="1"/>
    </row>
    <row r="113" spans="1:17" ht="15" customHeight="1">
      <c r="A113" s="39" t="s">
        <v>27</v>
      </c>
      <c r="B113" s="25" t="s">
        <v>105</v>
      </c>
      <c r="C113" s="18" t="s">
        <v>95</v>
      </c>
      <c r="D113" s="18" t="s">
        <v>169</v>
      </c>
      <c r="E113" s="25" t="s">
        <v>108</v>
      </c>
      <c r="F113" s="25" t="s">
        <v>16</v>
      </c>
      <c r="G113" s="27"/>
      <c r="H113" s="27"/>
      <c r="I113" s="27"/>
      <c r="J113" s="27"/>
      <c r="K113" s="27"/>
      <c r="L113" s="27"/>
      <c r="M113" s="27"/>
      <c r="N113" s="28">
        <v>250</v>
      </c>
      <c r="O113" s="28">
        <v>200</v>
      </c>
      <c r="P113" s="27">
        <v>300</v>
      </c>
      <c r="Q113" s="1"/>
    </row>
    <row r="114" spans="1:17" ht="14.25" customHeight="1">
      <c r="A114" s="39" t="s">
        <v>25</v>
      </c>
      <c r="B114" s="25" t="s">
        <v>105</v>
      </c>
      <c r="C114" s="18" t="s">
        <v>95</v>
      </c>
      <c r="D114" s="18" t="s">
        <v>169</v>
      </c>
      <c r="E114" s="25" t="s">
        <v>108</v>
      </c>
      <c r="F114" s="25" t="s">
        <v>18</v>
      </c>
      <c r="G114" s="27">
        <v>28.5</v>
      </c>
      <c r="H114" s="27"/>
      <c r="I114" s="27"/>
      <c r="J114" s="27"/>
      <c r="K114" s="27"/>
      <c r="L114" s="27"/>
      <c r="M114" s="27"/>
      <c r="N114" s="28">
        <v>50</v>
      </c>
      <c r="O114" s="28">
        <v>50</v>
      </c>
      <c r="P114" s="27">
        <v>50</v>
      </c>
      <c r="Q114" s="1"/>
    </row>
    <row r="115" spans="1:17" ht="13.5" customHeight="1">
      <c r="A115" s="39" t="s">
        <v>19</v>
      </c>
      <c r="B115" s="25" t="s">
        <v>105</v>
      </c>
      <c r="C115" s="18" t="s">
        <v>95</v>
      </c>
      <c r="D115" s="18" t="s">
        <v>169</v>
      </c>
      <c r="E115" s="25" t="s">
        <v>108</v>
      </c>
      <c r="F115" s="25" t="s">
        <v>20</v>
      </c>
      <c r="G115" s="27"/>
      <c r="H115" s="27"/>
      <c r="I115" s="27"/>
      <c r="J115" s="27"/>
      <c r="K115" s="27"/>
      <c r="L115" s="27"/>
      <c r="M115" s="27"/>
      <c r="N115" s="28">
        <v>10</v>
      </c>
      <c r="O115" s="28">
        <v>10</v>
      </c>
      <c r="P115" s="27">
        <v>10</v>
      </c>
      <c r="Q115" s="1"/>
    </row>
    <row r="116" spans="1:17" ht="13.5" customHeight="1">
      <c r="A116" s="39" t="s">
        <v>198</v>
      </c>
      <c r="B116" s="25" t="s">
        <v>105</v>
      </c>
      <c r="C116" s="18" t="s">
        <v>95</v>
      </c>
      <c r="D116" s="18" t="s">
        <v>169</v>
      </c>
      <c r="E116" s="25" t="s">
        <v>197</v>
      </c>
      <c r="F116" s="25" t="s">
        <v>20</v>
      </c>
      <c r="G116" s="27"/>
      <c r="H116" s="27"/>
      <c r="I116" s="27"/>
      <c r="J116" s="27"/>
      <c r="K116" s="27"/>
      <c r="L116" s="27"/>
      <c r="M116" s="27"/>
      <c r="N116" s="28">
        <v>45</v>
      </c>
      <c r="O116" s="28">
        <v>45</v>
      </c>
      <c r="P116" s="27">
        <v>45</v>
      </c>
      <c r="Q116" s="1"/>
    </row>
    <row r="117" spans="1:17" ht="13.5" customHeight="1">
      <c r="A117" s="39" t="s">
        <v>117</v>
      </c>
      <c r="B117" s="25" t="s">
        <v>105</v>
      </c>
      <c r="C117" s="18" t="s">
        <v>95</v>
      </c>
      <c r="D117" s="18" t="s">
        <v>169</v>
      </c>
      <c r="E117" s="25" t="s">
        <v>118</v>
      </c>
      <c r="F117" s="25" t="s">
        <v>20</v>
      </c>
      <c r="G117" s="27"/>
      <c r="H117" s="27"/>
      <c r="I117" s="27"/>
      <c r="J117" s="27"/>
      <c r="K117" s="27"/>
      <c r="L117" s="27"/>
      <c r="M117" s="27"/>
      <c r="N117" s="28">
        <v>130</v>
      </c>
      <c r="O117" s="28">
        <v>280</v>
      </c>
      <c r="P117" s="27">
        <v>280</v>
      </c>
      <c r="Q117" s="1"/>
    </row>
    <row r="118" spans="1:17" ht="27.75" customHeight="1">
      <c r="A118" s="39" t="s">
        <v>201</v>
      </c>
      <c r="B118" s="25" t="s">
        <v>105</v>
      </c>
      <c r="C118" s="18" t="s">
        <v>95</v>
      </c>
      <c r="D118" s="18" t="s">
        <v>169</v>
      </c>
      <c r="E118" s="25" t="s">
        <v>195</v>
      </c>
      <c r="F118" s="25" t="s">
        <v>20</v>
      </c>
      <c r="G118" s="27"/>
      <c r="H118" s="27"/>
      <c r="I118" s="27"/>
      <c r="J118" s="27"/>
      <c r="K118" s="27"/>
      <c r="L118" s="27"/>
      <c r="M118" s="27"/>
      <c r="N118" s="28">
        <v>16</v>
      </c>
      <c r="O118" s="28">
        <v>16</v>
      </c>
      <c r="P118" s="27">
        <v>16</v>
      </c>
      <c r="Q118" s="1"/>
    </row>
    <row r="119" spans="1:17" ht="13.5" customHeight="1">
      <c r="A119" s="39" t="s">
        <v>199</v>
      </c>
      <c r="B119" s="25" t="s">
        <v>105</v>
      </c>
      <c r="C119" s="18" t="s">
        <v>95</v>
      </c>
      <c r="D119" s="18" t="s">
        <v>169</v>
      </c>
      <c r="E119" s="25" t="s">
        <v>192</v>
      </c>
      <c r="F119" s="25" t="s">
        <v>20</v>
      </c>
      <c r="G119" s="27"/>
      <c r="H119" s="27"/>
      <c r="I119" s="27"/>
      <c r="J119" s="27"/>
      <c r="K119" s="27"/>
      <c r="L119" s="27"/>
      <c r="M119" s="27"/>
      <c r="N119" s="28">
        <v>20</v>
      </c>
      <c r="O119" s="28">
        <v>20</v>
      </c>
      <c r="P119" s="27">
        <v>20</v>
      </c>
      <c r="Q119" s="1"/>
    </row>
    <row r="120" spans="1:17" ht="14.25" customHeight="1">
      <c r="A120" s="39" t="s">
        <v>21</v>
      </c>
      <c r="B120" s="25" t="s">
        <v>105</v>
      </c>
      <c r="C120" s="18" t="s">
        <v>95</v>
      </c>
      <c r="D120" s="18" t="s">
        <v>169</v>
      </c>
      <c r="E120" s="25" t="s">
        <v>108</v>
      </c>
      <c r="F120" s="25" t="s">
        <v>22</v>
      </c>
      <c r="G120" s="27">
        <v>50</v>
      </c>
      <c r="H120" s="27"/>
      <c r="I120" s="27"/>
      <c r="J120" s="27"/>
      <c r="K120" s="27"/>
      <c r="L120" s="27"/>
      <c r="M120" s="27"/>
      <c r="N120" s="28">
        <v>35</v>
      </c>
      <c r="O120" s="28">
        <v>35</v>
      </c>
      <c r="P120" s="27">
        <v>35</v>
      </c>
      <c r="Q120" s="1"/>
    </row>
    <row r="121" spans="1:17" ht="11.25" customHeight="1">
      <c r="A121" s="39" t="s">
        <v>89</v>
      </c>
      <c r="B121" s="25" t="s">
        <v>105</v>
      </c>
      <c r="C121" s="18" t="s">
        <v>95</v>
      </c>
      <c r="D121" s="18" t="s">
        <v>169</v>
      </c>
      <c r="E121" s="25" t="s">
        <v>108</v>
      </c>
      <c r="F121" s="25" t="s">
        <v>24</v>
      </c>
      <c r="G121" s="27"/>
      <c r="H121" s="27"/>
      <c r="I121" s="27"/>
      <c r="J121" s="27"/>
      <c r="K121" s="27"/>
      <c r="L121" s="27"/>
      <c r="M121" s="27"/>
      <c r="N121" s="28">
        <v>550</v>
      </c>
      <c r="O121" s="28">
        <v>450</v>
      </c>
      <c r="P121" s="27">
        <v>450</v>
      </c>
      <c r="Q121" s="1"/>
    </row>
    <row r="122" spans="1:17" ht="25.5" customHeight="1">
      <c r="A122" s="17" t="s">
        <v>174</v>
      </c>
      <c r="B122" s="18" t="s">
        <v>170</v>
      </c>
      <c r="C122" s="18" t="s">
        <v>95</v>
      </c>
      <c r="D122" s="18" t="s">
        <v>133</v>
      </c>
      <c r="E122" s="18" t="s">
        <v>1</v>
      </c>
      <c r="F122" s="18" t="s">
        <v>1</v>
      </c>
      <c r="G122" s="19"/>
      <c r="H122" s="19"/>
      <c r="I122" s="19"/>
      <c r="J122" s="19"/>
      <c r="K122" s="19"/>
      <c r="L122" s="19"/>
      <c r="M122" s="19"/>
      <c r="N122" s="20">
        <f>N123+N139</f>
        <v>8014.6</v>
      </c>
      <c r="O122" s="20">
        <f>O123+O139</f>
        <v>5785.8</v>
      </c>
      <c r="P122" s="20">
        <f>P123+P139</f>
        <v>5635.8</v>
      </c>
      <c r="Q122" s="7"/>
    </row>
    <row r="123" spans="1:17" ht="12.75">
      <c r="A123" s="21" t="s">
        <v>175</v>
      </c>
      <c r="B123" s="22" t="s">
        <v>91</v>
      </c>
      <c r="C123" s="22" t="s">
        <v>95</v>
      </c>
      <c r="D123" s="22" t="s">
        <v>133</v>
      </c>
      <c r="E123" s="22" t="s">
        <v>1</v>
      </c>
      <c r="F123" s="22" t="s">
        <v>1</v>
      </c>
      <c r="G123" s="23"/>
      <c r="H123" s="23"/>
      <c r="I123" s="23"/>
      <c r="J123" s="23"/>
      <c r="K123" s="23"/>
      <c r="L123" s="23"/>
      <c r="M123" s="23"/>
      <c r="N123" s="24">
        <f>N124+N125+N126+N127+N128+N129+N130+N131+N132+N133+N134+N135+N136+N137+N138</f>
        <v>7810.6</v>
      </c>
      <c r="O123" s="24">
        <f>O124+O125+O126+O127+O128+O129+O130+O131+O132+O133+O134+O135+O136+O137+O138</f>
        <v>5546.5</v>
      </c>
      <c r="P123" s="24">
        <f>P124+P125+P126+P127+P128+P129+P130+P131+P132+P133+P134+P135+P136+P137+P138</f>
        <v>5376.2</v>
      </c>
      <c r="Q123" s="8"/>
    </row>
    <row r="124" spans="1:17" ht="48">
      <c r="A124" s="12" t="s">
        <v>171</v>
      </c>
      <c r="B124" s="25" t="s">
        <v>91</v>
      </c>
      <c r="C124" s="25" t="s">
        <v>95</v>
      </c>
      <c r="D124" s="30" t="s">
        <v>172</v>
      </c>
      <c r="E124" s="25" t="s">
        <v>116</v>
      </c>
      <c r="F124" s="25" t="s">
        <v>4</v>
      </c>
      <c r="G124" s="27"/>
      <c r="H124" s="27"/>
      <c r="I124" s="27"/>
      <c r="J124" s="27"/>
      <c r="K124" s="27"/>
      <c r="L124" s="27"/>
      <c r="M124" s="27"/>
      <c r="N124" s="28">
        <v>1736.7</v>
      </c>
      <c r="O124" s="28">
        <v>0</v>
      </c>
      <c r="P124" s="27">
        <v>0</v>
      </c>
      <c r="Q124" s="1"/>
    </row>
    <row r="125" spans="1:17" ht="48">
      <c r="A125" s="12" t="s">
        <v>171</v>
      </c>
      <c r="B125" s="25" t="s">
        <v>91</v>
      </c>
      <c r="C125" s="25" t="s">
        <v>95</v>
      </c>
      <c r="D125" s="30" t="s">
        <v>172</v>
      </c>
      <c r="E125" s="25" t="s">
        <v>191</v>
      </c>
      <c r="F125" s="25" t="s">
        <v>5</v>
      </c>
      <c r="G125" s="27"/>
      <c r="H125" s="27"/>
      <c r="I125" s="27"/>
      <c r="J125" s="27"/>
      <c r="K125" s="27"/>
      <c r="L125" s="27"/>
      <c r="M125" s="27"/>
      <c r="N125" s="28">
        <v>524.4</v>
      </c>
      <c r="O125" s="28">
        <v>0</v>
      </c>
      <c r="P125" s="28">
        <v>0</v>
      </c>
      <c r="Q125" s="8"/>
    </row>
    <row r="126" spans="1:17" ht="12.75">
      <c r="A126" s="12" t="s">
        <v>3</v>
      </c>
      <c r="B126" s="25" t="s">
        <v>91</v>
      </c>
      <c r="C126" s="25" t="s">
        <v>95</v>
      </c>
      <c r="D126" s="30" t="s">
        <v>173</v>
      </c>
      <c r="E126" s="25" t="s">
        <v>116</v>
      </c>
      <c r="F126" s="25" t="s">
        <v>4</v>
      </c>
      <c r="G126" s="27"/>
      <c r="H126" s="27"/>
      <c r="I126" s="27"/>
      <c r="J126" s="27"/>
      <c r="K126" s="27"/>
      <c r="L126" s="27"/>
      <c r="M126" s="27"/>
      <c r="N126" s="28">
        <v>2981</v>
      </c>
      <c r="O126" s="28">
        <v>2981</v>
      </c>
      <c r="P126" s="27">
        <v>2981</v>
      </c>
      <c r="Q126" s="1"/>
    </row>
    <row r="127" spans="1:17" ht="12.75">
      <c r="A127" s="12" t="s">
        <v>77</v>
      </c>
      <c r="B127" s="25" t="s">
        <v>91</v>
      </c>
      <c r="C127" s="25" t="s">
        <v>95</v>
      </c>
      <c r="D127" s="30" t="s">
        <v>173</v>
      </c>
      <c r="E127" s="25" t="s">
        <v>191</v>
      </c>
      <c r="F127" s="25" t="s">
        <v>5</v>
      </c>
      <c r="G127" s="27"/>
      <c r="H127" s="27"/>
      <c r="I127" s="27"/>
      <c r="J127" s="27"/>
      <c r="K127" s="27"/>
      <c r="L127" s="27"/>
      <c r="M127" s="27"/>
      <c r="N127" s="28">
        <v>900.3</v>
      </c>
      <c r="O127" s="28">
        <v>900.3</v>
      </c>
      <c r="P127" s="27">
        <v>900.3</v>
      </c>
      <c r="Q127" s="1"/>
    </row>
    <row r="128" spans="1:17" ht="12.75">
      <c r="A128" s="12" t="s">
        <v>102</v>
      </c>
      <c r="B128" s="25" t="s">
        <v>91</v>
      </c>
      <c r="C128" s="25" t="s">
        <v>95</v>
      </c>
      <c r="D128" s="30" t="s">
        <v>173</v>
      </c>
      <c r="E128" s="25" t="s">
        <v>108</v>
      </c>
      <c r="F128" s="25" t="s">
        <v>10</v>
      </c>
      <c r="G128" s="27">
        <v>16.8</v>
      </c>
      <c r="H128" s="27"/>
      <c r="I128" s="27"/>
      <c r="J128" s="27"/>
      <c r="K128" s="27"/>
      <c r="L128" s="27"/>
      <c r="M128" s="27"/>
      <c r="N128" s="28">
        <v>8</v>
      </c>
      <c r="O128" s="28">
        <v>8</v>
      </c>
      <c r="P128" s="27">
        <v>8</v>
      </c>
      <c r="Q128" s="1"/>
    </row>
    <row r="129" spans="1:17" ht="12.75">
      <c r="A129" s="12" t="s">
        <v>80</v>
      </c>
      <c r="B129" s="25" t="s">
        <v>91</v>
      </c>
      <c r="C129" s="25" t="s">
        <v>95</v>
      </c>
      <c r="D129" s="30" t="s">
        <v>173</v>
      </c>
      <c r="E129" s="25" t="s">
        <v>108</v>
      </c>
      <c r="F129" s="25" t="s">
        <v>12</v>
      </c>
      <c r="G129" s="27"/>
      <c r="H129" s="27"/>
      <c r="I129" s="27"/>
      <c r="J129" s="27"/>
      <c r="K129" s="27"/>
      <c r="L129" s="27"/>
      <c r="M129" s="27"/>
      <c r="N129" s="28">
        <v>50</v>
      </c>
      <c r="O129" s="28">
        <v>10</v>
      </c>
      <c r="P129" s="27">
        <v>10</v>
      </c>
      <c r="Q129" s="1"/>
    </row>
    <row r="130" spans="1:17" ht="12.75">
      <c r="A130" s="12" t="s">
        <v>92</v>
      </c>
      <c r="B130" s="25" t="s">
        <v>91</v>
      </c>
      <c r="C130" s="25" t="s">
        <v>95</v>
      </c>
      <c r="D130" s="30" t="s">
        <v>173</v>
      </c>
      <c r="E130" s="25" t="s">
        <v>108</v>
      </c>
      <c r="F130" s="25" t="s">
        <v>13</v>
      </c>
      <c r="G130" s="27"/>
      <c r="H130" s="27"/>
      <c r="I130" s="27"/>
      <c r="J130" s="27"/>
      <c r="K130" s="27"/>
      <c r="L130" s="27"/>
      <c r="M130" s="27"/>
      <c r="N130" s="28">
        <v>967.2</v>
      </c>
      <c r="O130" s="28">
        <v>964.2</v>
      </c>
      <c r="P130" s="27">
        <v>793.9</v>
      </c>
      <c r="Q130" s="1"/>
    </row>
    <row r="131" spans="1:17" ht="12.75">
      <c r="A131" s="12" t="s">
        <v>27</v>
      </c>
      <c r="B131" s="25" t="s">
        <v>91</v>
      </c>
      <c r="C131" s="25" t="s">
        <v>95</v>
      </c>
      <c r="D131" s="30" t="s">
        <v>173</v>
      </c>
      <c r="E131" s="25" t="s">
        <v>108</v>
      </c>
      <c r="F131" s="25" t="s">
        <v>16</v>
      </c>
      <c r="G131" s="25"/>
      <c r="H131" s="25"/>
      <c r="I131" s="25"/>
      <c r="J131" s="25"/>
      <c r="K131" s="27"/>
      <c r="L131" s="27"/>
      <c r="M131" s="27"/>
      <c r="N131" s="28">
        <v>100</v>
      </c>
      <c r="O131" s="28">
        <v>150</v>
      </c>
      <c r="P131" s="27">
        <v>150</v>
      </c>
      <c r="Q131" s="1"/>
    </row>
    <row r="132" spans="1:17" ht="12.75">
      <c r="A132" s="12" t="s">
        <v>17</v>
      </c>
      <c r="B132" s="25" t="s">
        <v>91</v>
      </c>
      <c r="C132" s="25" t="s">
        <v>95</v>
      </c>
      <c r="D132" s="30" t="s">
        <v>173</v>
      </c>
      <c r="E132" s="25" t="s">
        <v>108</v>
      </c>
      <c r="F132" s="25" t="s">
        <v>18</v>
      </c>
      <c r="G132" s="25"/>
      <c r="H132" s="25"/>
      <c r="I132" s="25"/>
      <c r="J132" s="25"/>
      <c r="K132" s="27"/>
      <c r="L132" s="27"/>
      <c r="M132" s="27"/>
      <c r="N132" s="28">
        <v>43</v>
      </c>
      <c r="O132" s="28">
        <v>33</v>
      </c>
      <c r="P132" s="27">
        <v>33</v>
      </c>
      <c r="Q132" s="1"/>
    </row>
    <row r="133" spans="1:17" ht="12.75">
      <c r="A133" s="12" t="s">
        <v>19</v>
      </c>
      <c r="B133" s="25" t="s">
        <v>91</v>
      </c>
      <c r="C133" s="25" t="s">
        <v>95</v>
      </c>
      <c r="D133" s="30" t="s">
        <v>173</v>
      </c>
      <c r="E133" s="25" t="s">
        <v>108</v>
      </c>
      <c r="F133" s="25" t="s">
        <v>20</v>
      </c>
      <c r="G133" s="25"/>
      <c r="H133" s="25"/>
      <c r="I133" s="25"/>
      <c r="J133" s="25"/>
      <c r="K133" s="27"/>
      <c r="L133" s="27"/>
      <c r="M133" s="27"/>
      <c r="N133" s="28">
        <v>150</v>
      </c>
      <c r="O133" s="28">
        <v>150</v>
      </c>
      <c r="P133" s="27">
        <v>150</v>
      </c>
      <c r="Q133" s="1"/>
    </row>
    <row r="134" spans="1:17" ht="24">
      <c r="A134" s="12" t="s">
        <v>200</v>
      </c>
      <c r="B134" s="25" t="s">
        <v>91</v>
      </c>
      <c r="C134" s="25" t="s">
        <v>95</v>
      </c>
      <c r="D134" s="30" t="s">
        <v>173</v>
      </c>
      <c r="E134" s="25" t="s">
        <v>118</v>
      </c>
      <c r="F134" s="25" t="s">
        <v>20</v>
      </c>
      <c r="G134" s="25"/>
      <c r="H134" s="25"/>
      <c r="I134" s="25"/>
      <c r="J134" s="25"/>
      <c r="K134" s="27"/>
      <c r="L134" s="27"/>
      <c r="M134" s="27"/>
      <c r="N134" s="28">
        <v>30</v>
      </c>
      <c r="O134" s="28">
        <v>60</v>
      </c>
      <c r="P134" s="27">
        <v>60</v>
      </c>
      <c r="Q134" s="1"/>
    </row>
    <row r="135" spans="1:17" ht="24">
      <c r="A135" s="12" t="s">
        <v>202</v>
      </c>
      <c r="B135" s="25" t="s">
        <v>91</v>
      </c>
      <c r="C135" s="25" t="s">
        <v>95</v>
      </c>
      <c r="D135" s="30" t="s">
        <v>173</v>
      </c>
      <c r="E135" s="25" t="s">
        <v>195</v>
      </c>
      <c r="F135" s="25" t="s">
        <v>20</v>
      </c>
      <c r="G135" s="25"/>
      <c r="H135" s="25"/>
      <c r="I135" s="25"/>
      <c r="J135" s="25"/>
      <c r="K135" s="27"/>
      <c r="L135" s="27"/>
      <c r="M135" s="27"/>
      <c r="N135" s="28">
        <v>20</v>
      </c>
      <c r="O135" s="28">
        <v>20</v>
      </c>
      <c r="P135" s="27">
        <v>20</v>
      </c>
      <c r="Q135" s="1"/>
    </row>
    <row r="136" spans="1:17" ht="12.75">
      <c r="A136" s="12" t="s">
        <v>199</v>
      </c>
      <c r="B136" s="25" t="s">
        <v>91</v>
      </c>
      <c r="C136" s="25" t="s">
        <v>95</v>
      </c>
      <c r="D136" s="30" t="s">
        <v>173</v>
      </c>
      <c r="E136" s="25" t="s">
        <v>192</v>
      </c>
      <c r="F136" s="25" t="s">
        <v>20</v>
      </c>
      <c r="G136" s="25"/>
      <c r="H136" s="25"/>
      <c r="I136" s="25"/>
      <c r="J136" s="25"/>
      <c r="K136" s="27"/>
      <c r="L136" s="27"/>
      <c r="M136" s="27"/>
      <c r="N136" s="28">
        <v>50</v>
      </c>
      <c r="O136" s="28">
        <v>20</v>
      </c>
      <c r="P136" s="27">
        <v>20</v>
      </c>
      <c r="Q136" s="1"/>
    </row>
    <row r="137" spans="1:17" ht="12.75">
      <c r="A137" s="12" t="s">
        <v>21</v>
      </c>
      <c r="B137" s="25" t="s">
        <v>91</v>
      </c>
      <c r="C137" s="25" t="s">
        <v>95</v>
      </c>
      <c r="D137" s="30" t="s">
        <v>173</v>
      </c>
      <c r="E137" s="25" t="s">
        <v>108</v>
      </c>
      <c r="F137" s="25" t="s">
        <v>22</v>
      </c>
      <c r="G137" s="25"/>
      <c r="H137" s="25"/>
      <c r="I137" s="25"/>
      <c r="J137" s="25"/>
      <c r="K137" s="27"/>
      <c r="L137" s="27"/>
      <c r="M137" s="27"/>
      <c r="N137" s="28">
        <v>100</v>
      </c>
      <c r="O137" s="28">
        <v>100</v>
      </c>
      <c r="P137" s="27">
        <v>100</v>
      </c>
      <c r="Q137" s="1"/>
    </row>
    <row r="138" spans="1:17" ht="12.75">
      <c r="A138" s="12" t="s">
        <v>93</v>
      </c>
      <c r="B138" s="25" t="s">
        <v>90</v>
      </c>
      <c r="C138" s="25" t="s">
        <v>95</v>
      </c>
      <c r="D138" s="30" t="s">
        <v>173</v>
      </c>
      <c r="E138" s="25" t="s">
        <v>108</v>
      </c>
      <c r="F138" s="25" t="s">
        <v>24</v>
      </c>
      <c r="G138" s="25"/>
      <c r="H138" s="25"/>
      <c r="I138" s="25"/>
      <c r="J138" s="25"/>
      <c r="K138" s="27"/>
      <c r="L138" s="27"/>
      <c r="M138" s="27"/>
      <c r="N138" s="28">
        <v>150</v>
      </c>
      <c r="O138" s="28">
        <v>150</v>
      </c>
      <c r="P138" s="27">
        <v>150</v>
      </c>
      <c r="Q138" s="1"/>
    </row>
    <row r="139" spans="1:17" ht="75.75" customHeight="1">
      <c r="A139" s="21" t="s">
        <v>176</v>
      </c>
      <c r="B139" s="22" t="s">
        <v>91</v>
      </c>
      <c r="C139" s="22" t="s">
        <v>95</v>
      </c>
      <c r="D139" s="22" t="s">
        <v>177</v>
      </c>
      <c r="E139" s="22" t="s">
        <v>1</v>
      </c>
      <c r="F139" s="22" t="s">
        <v>1</v>
      </c>
      <c r="G139" s="23"/>
      <c r="H139" s="23"/>
      <c r="I139" s="23"/>
      <c r="J139" s="23"/>
      <c r="K139" s="23"/>
      <c r="L139" s="23"/>
      <c r="M139" s="23"/>
      <c r="N139" s="40">
        <f>N140+N141</f>
        <v>204</v>
      </c>
      <c r="O139" s="40">
        <f>O140+O141</f>
        <v>239.3</v>
      </c>
      <c r="P139" s="40">
        <f>P140+P141</f>
        <v>259.6</v>
      </c>
      <c r="Q139" s="10"/>
    </row>
    <row r="140" spans="1:17" ht="19.5" customHeight="1">
      <c r="A140" s="12" t="s">
        <v>178</v>
      </c>
      <c r="B140" s="25" t="s">
        <v>91</v>
      </c>
      <c r="C140" s="25" t="s">
        <v>95</v>
      </c>
      <c r="D140" s="25" t="s">
        <v>179</v>
      </c>
      <c r="E140" s="25" t="s">
        <v>121</v>
      </c>
      <c r="F140" s="25" t="s">
        <v>7</v>
      </c>
      <c r="G140" s="27"/>
      <c r="H140" s="27"/>
      <c r="I140" s="27"/>
      <c r="J140" s="27"/>
      <c r="K140" s="27"/>
      <c r="L140" s="27"/>
      <c r="M140" s="27"/>
      <c r="N140" s="28">
        <v>195.1</v>
      </c>
      <c r="O140" s="20">
        <v>230.3</v>
      </c>
      <c r="P140" s="19">
        <v>250.5</v>
      </c>
      <c r="Q140" s="10"/>
    </row>
    <row r="141" spans="1:17" ht="19.5" customHeight="1">
      <c r="A141" s="12" t="s">
        <v>180</v>
      </c>
      <c r="B141" s="25" t="s">
        <v>91</v>
      </c>
      <c r="C141" s="25" t="s">
        <v>95</v>
      </c>
      <c r="D141" s="25" t="s">
        <v>179</v>
      </c>
      <c r="E141" s="25" t="s">
        <v>110</v>
      </c>
      <c r="F141" s="25" t="s">
        <v>94</v>
      </c>
      <c r="G141" s="27"/>
      <c r="H141" s="27"/>
      <c r="I141" s="27"/>
      <c r="J141" s="27"/>
      <c r="K141" s="27"/>
      <c r="L141" s="27"/>
      <c r="M141" s="27"/>
      <c r="N141" s="28">
        <v>8.9</v>
      </c>
      <c r="O141" s="20">
        <v>9</v>
      </c>
      <c r="P141" s="19">
        <v>9.1</v>
      </c>
      <c r="Q141" s="10"/>
    </row>
    <row r="142" spans="1:17" ht="18.75" customHeight="1">
      <c r="A142" s="17" t="s">
        <v>182</v>
      </c>
      <c r="B142" s="18" t="s">
        <v>100</v>
      </c>
      <c r="C142" s="18" t="s">
        <v>95</v>
      </c>
      <c r="D142" s="18" t="s">
        <v>133</v>
      </c>
      <c r="E142" s="18" t="s">
        <v>1</v>
      </c>
      <c r="F142" s="18" t="s">
        <v>1</v>
      </c>
      <c r="G142" s="19"/>
      <c r="H142" s="19"/>
      <c r="I142" s="19"/>
      <c r="J142" s="19"/>
      <c r="K142" s="19"/>
      <c r="L142" s="19"/>
      <c r="M142" s="19"/>
      <c r="N142" s="41">
        <f>N143</f>
        <v>216.4</v>
      </c>
      <c r="O142" s="41">
        <f>O143</f>
        <v>216.4</v>
      </c>
      <c r="P142" s="41">
        <f>P143</f>
        <v>216.4</v>
      </c>
      <c r="Q142" s="7"/>
    </row>
    <row r="143" spans="1:17" ht="63.75" customHeight="1">
      <c r="A143" s="12" t="s">
        <v>183</v>
      </c>
      <c r="B143" s="25" t="s">
        <v>100</v>
      </c>
      <c r="C143" s="25" t="s">
        <v>95</v>
      </c>
      <c r="D143" s="25" t="s">
        <v>181</v>
      </c>
      <c r="E143" s="25" t="s">
        <v>110</v>
      </c>
      <c r="F143" s="25" t="s">
        <v>94</v>
      </c>
      <c r="G143" s="27"/>
      <c r="H143" s="27"/>
      <c r="I143" s="27"/>
      <c r="J143" s="27"/>
      <c r="K143" s="27"/>
      <c r="L143" s="27"/>
      <c r="M143" s="27"/>
      <c r="N143" s="28">
        <v>216.4</v>
      </c>
      <c r="O143" s="28">
        <v>216.4</v>
      </c>
      <c r="P143" s="27">
        <v>216.4</v>
      </c>
      <c r="Q143" s="1"/>
    </row>
    <row r="144" spans="1:17" ht="21" customHeight="1">
      <c r="A144" s="17" t="s">
        <v>184</v>
      </c>
      <c r="B144" s="18" t="s">
        <v>29</v>
      </c>
      <c r="C144" s="18" t="s">
        <v>95</v>
      </c>
      <c r="D144" s="18" t="s">
        <v>188</v>
      </c>
      <c r="E144" s="18" t="s">
        <v>1</v>
      </c>
      <c r="F144" s="18" t="s">
        <v>1</v>
      </c>
      <c r="G144" s="19"/>
      <c r="H144" s="19"/>
      <c r="I144" s="19"/>
      <c r="J144" s="19"/>
      <c r="K144" s="19"/>
      <c r="L144" s="19"/>
      <c r="M144" s="19"/>
      <c r="N144" s="41">
        <f>N145</f>
        <v>247.1</v>
      </c>
      <c r="O144" s="41">
        <f>O145</f>
        <v>246.5</v>
      </c>
      <c r="P144" s="41">
        <f>P145</f>
        <v>246.5</v>
      </c>
      <c r="Q144" s="1"/>
    </row>
    <row r="145" spans="1:17" ht="40.5" customHeight="1">
      <c r="A145" s="12" t="s">
        <v>185</v>
      </c>
      <c r="B145" s="25" t="s">
        <v>29</v>
      </c>
      <c r="C145" s="25" t="s">
        <v>95</v>
      </c>
      <c r="D145" s="25" t="s">
        <v>216</v>
      </c>
      <c r="E145" s="25" t="s">
        <v>190</v>
      </c>
      <c r="F145" s="25" t="s">
        <v>193</v>
      </c>
      <c r="G145" s="27"/>
      <c r="H145" s="27"/>
      <c r="I145" s="27"/>
      <c r="J145" s="27"/>
      <c r="K145" s="27"/>
      <c r="L145" s="27"/>
      <c r="M145" s="27"/>
      <c r="N145" s="28">
        <v>247.1</v>
      </c>
      <c r="O145" s="28">
        <v>246.5</v>
      </c>
      <c r="P145" s="27">
        <v>246.5</v>
      </c>
      <c r="Q145" s="1"/>
    </row>
    <row r="146" spans="1:17" ht="66" customHeight="1">
      <c r="A146" s="17" t="s">
        <v>187</v>
      </c>
      <c r="B146" s="18" t="s">
        <v>103</v>
      </c>
      <c r="C146" s="18" t="s">
        <v>95</v>
      </c>
      <c r="D146" s="18" t="s">
        <v>186</v>
      </c>
      <c r="E146" s="18" t="s">
        <v>109</v>
      </c>
      <c r="F146" s="18" t="s">
        <v>64</v>
      </c>
      <c r="G146" s="19"/>
      <c r="H146" s="19"/>
      <c r="I146" s="19"/>
      <c r="J146" s="19"/>
      <c r="K146" s="19"/>
      <c r="L146" s="19"/>
      <c r="M146" s="19"/>
      <c r="N146" s="20">
        <v>112.8</v>
      </c>
      <c r="O146" s="28">
        <v>0</v>
      </c>
      <c r="P146" s="27">
        <v>0</v>
      </c>
      <c r="Q146" s="1"/>
    </row>
    <row r="147" spans="1:17" ht="12.75">
      <c r="A147" s="17" t="s">
        <v>37</v>
      </c>
      <c r="B147" s="18"/>
      <c r="C147" s="18"/>
      <c r="D147" s="18"/>
      <c r="E147" s="18"/>
      <c r="F147" s="18"/>
      <c r="G147" s="19" t="e">
        <f>G8+#REF!+G65+#REF!+#REF!+#REF!+#REF!+#REF!+#REF!</f>
        <v>#REF!</v>
      </c>
      <c r="H147" s="19" t="e">
        <f>H8+#REF!+H65+#REF!+#REF!+#REF!+#REF!+#REF!+#REF!</f>
        <v>#REF!</v>
      </c>
      <c r="I147" s="19" t="e">
        <f>I8+#REF!+I65+#REF!+#REF!+#REF!+#REF!+#REF!+#REF!</f>
        <v>#REF!</v>
      </c>
      <c r="J147" s="19" t="e">
        <f>J8+#REF!+J65+#REF!+#REF!+#REF!+#REF!+#REF!+#REF!</f>
        <v>#REF!</v>
      </c>
      <c r="K147" s="19"/>
      <c r="L147" s="19"/>
      <c r="M147" s="19" t="e">
        <f>M8+#REF!+M65+#REF!+#REF!+#REF!+#REF!+#REF!+#REF!</f>
        <v>#REF!</v>
      </c>
      <c r="N147" s="20">
        <f>N8+N21+N23+N64+N70+N76+N79+N122+N142+N144+N146</f>
        <v>22974.2</v>
      </c>
      <c r="O147" s="20">
        <f>O8+O21+O23+O64+O70+O76+O79+O122+O142+O144+O146</f>
        <v>21025.9</v>
      </c>
      <c r="P147" s="20">
        <f>P8+P21+P23+P64+P70+P76+P79+P122+P142+P144+P146</f>
        <v>21051.2</v>
      </c>
      <c r="Q147" s="8"/>
    </row>
    <row r="148" spans="1:1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</sheetData>
  <sheetProtection/>
  <mergeCells count="14">
    <mergeCell ref="F3:P3"/>
    <mergeCell ref="F5:F6"/>
    <mergeCell ref="G5:J5"/>
    <mergeCell ref="M5:M6"/>
    <mergeCell ref="C5:C6"/>
    <mergeCell ref="F2:P2"/>
    <mergeCell ref="N5:N6"/>
    <mergeCell ref="O5:O6"/>
    <mergeCell ref="P5:P6"/>
    <mergeCell ref="A4:P4"/>
    <mergeCell ref="A5:A6"/>
    <mergeCell ref="B5:B6"/>
    <mergeCell ref="D5:D6"/>
    <mergeCell ref="E5:E6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2017-05-02T12:38:15Z</cp:lastPrinted>
  <dcterms:created xsi:type="dcterms:W3CDTF">2008-01-05T11:08:51Z</dcterms:created>
  <dcterms:modified xsi:type="dcterms:W3CDTF">2017-05-02T12:38:17Z</dcterms:modified>
  <cp:category/>
  <cp:version/>
  <cp:contentType/>
  <cp:contentStatus/>
</cp:coreProperties>
</file>