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9120" tabRatio="601" activeTab="0"/>
  </bookViews>
  <sheets>
    <sheet name="29.12" sheetId="1" r:id="rId1"/>
    <sheet name="выписка" sheetId="2" r:id="rId2"/>
    <sheet name="2017" sheetId="3" r:id="rId3"/>
    <sheet name="Лист2 (2)" sheetId="4" r:id="rId4"/>
  </sheets>
  <definedNames/>
  <calcPr fullCalcOnLoad="1" fullPrecision="0"/>
</workbook>
</file>

<file path=xl/sharedStrings.xml><?xml version="1.0" encoding="utf-8"?>
<sst xmlns="http://schemas.openxmlformats.org/spreadsheetml/2006/main" count="1562" uniqueCount="159">
  <si>
    <t>000</t>
  </si>
  <si>
    <t>Наименование</t>
  </si>
  <si>
    <t>139,7</t>
  </si>
  <si>
    <t>433</t>
  </si>
  <si>
    <t>500</t>
  </si>
  <si>
    <t>350</t>
  </si>
  <si>
    <t>Итого расходов</t>
  </si>
  <si>
    <t>Наменование сельского поселение</t>
  </si>
  <si>
    <t xml:space="preserve">Боголюбовское </t>
  </si>
  <si>
    <t xml:space="preserve">Новоалександровское </t>
  </si>
  <si>
    <t xml:space="preserve">Павловское </t>
  </si>
  <si>
    <t xml:space="preserve">Селецкое </t>
  </si>
  <si>
    <t>ДО</t>
  </si>
  <si>
    <t>ПО</t>
  </si>
  <si>
    <t>1.Общегосударственные вопросы</t>
  </si>
  <si>
    <t>121</t>
  </si>
  <si>
    <t>244</t>
  </si>
  <si>
    <t>321</t>
  </si>
  <si>
    <t>3.Национальная безопасность и правоохранительная деятельность</t>
  </si>
  <si>
    <t>111</t>
  </si>
  <si>
    <t>851</t>
  </si>
  <si>
    <t>112</t>
  </si>
  <si>
    <t>540</t>
  </si>
  <si>
    <t>глава по ППП</t>
  </si>
  <si>
    <t>779 00 00110</t>
  </si>
  <si>
    <t>999 00 00110</t>
  </si>
  <si>
    <t>999 00 20020</t>
  </si>
  <si>
    <t>999 00 20030</t>
  </si>
  <si>
    <t>999 00 80090</t>
  </si>
  <si>
    <t>999 00 51180</t>
  </si>
  <si>
    <t>2. Национальная оборона</t>
  </si>
  <si>
    <t>2.1.Осуществление первичного воинского учета на территориях ,гда отсутствуют военные коммисариаты (средства областного бюджета)</t>
  </si>
  <si>
    <t>4.Национальная экономика</t>
  </si>
  <si>
    <t xml:space="preserve">999 00 60010 </t>
  </si>
  <si>
    <t>5.1.Жилищное хозяйство</t>
  </si>
  <si>
    <t>999 00 60180</t>
  </si>
  <si>
    <t>5.2.Коммунальное хозяйство</t>
  </si>
  <si>
    <t>999 00 20050</t>
  </si>
  <si>
    <t>999 00 20070</t>
  </si>
  <si>
    <t xml:space="preserve">5.3.Благоустройство </t>
  </si>
  <si>
    <t>5.3.1.Уличное освещение</t>
  </si>
  <si>
    <t>999 00 20060</t>
  </si>
  <si>
    <t>5.3.2.Озеленение</t>
  </si>
  <si>
    <t>999 00 20080</t>
  </si>
  <si>
    <t>999 00 20090</t>
  </si>
  <si>
    <t>999 00 20100</t>
  </si>
  <si>
    <t>5.4. Содержание МКУ "Селецкое"</t>
  </si>
  <si>
    <t>999 00 0П590</t>
  </si>
  <si>
    <t>Повышение оплаты труда работников бюджетной сферы в соответствии с Указом Президента РФ от 07 мая 2012 года № 597, от 01 июня 2012 года № 761</t>
  </si>
  <si>
    <t>999 00 70390</t>
  </si>
  <si>
    <t>999 00 ЦД590</t>
  </si>
  <si>
    <t>6.1. Дома культуры</t>
  </si>
  <si>
    <t xml:space="preserve">999 00 70230 </t>
  </si>
  <si>
    <t>999 00 10010</t>
  </si>
  <si>
    <t>999 00 20040</t>
  </si>
  <si>
    <t>129</t>
  </si>
  <si>
    <t>119</t>
  </si>
  <si>
    <t>853</t>
  </si>
  <si>
    <t>100</t>
  </si>
  <si>
    <t>852</t>
  </si>
  <si>
    <t>831</t>
  </si>
  <si>
    <t>исполнение судебных актов</t>
  </si>
  <si>
    <t>уплата иных платежей (штрафы , пени)</t>
  </si>
  <si>
    <t>уплата налога имущество организаций , земельного налога</t>
  </si>
  <si>
    <t>уплата прочих налогов , сборов( транспортный наог , госпошлина)</t>
  </si>
  <si>
    <t>уплата прочих налогов , сборов( транспортный налог , госпошлина)</t>
  </si>
  <si>
    <t xml:space="preserve">999 00 51180 </t>
  </si>
  <si>
    <t>Софинансирование расходов на капитальный ремонт многоквартирных домов</t>
  </si>
  <si>
    <t xml:space="preserve">795 01 80200 </t>
  </si>
  <si>
    <t>7.Социальная политика</t>
  </si>
  <si>
    <t>10</t>
  </si>
  <si>
    <t>7.1.Пенсионное обеспечение</t>
  </si>
  <si>
    <t>7.2.Социальное обеспечение населения</t>
  </si>
  <si>
    <t>6.Культура</t>
  </si>
  <si>
    <t xml:space="preserve">5. Жилищное-коммунальное  хозяйство </t>
  </si>
  <si>
    <t>Уплата взносов на капитальный ремонт многоквартирных домов находящихся в муниципальной собственности сельского поселения</t>
  </si>
  <si>
    <t xml:space="preserve">Возмещение части затрат на приобретение льготного проездного билета для обучающихся в образовательных учреждениях </t>
  </si>
  <si>
    <t>Администрация муниципального образования Селецкое</t>
  </si>
  <si>
    <t>01</t>
  </si>
  <si>
    <t>1.1Функционирование высшего должностного лица субъекта Российской Федерации и муниципального образования</t>
  </si>
  <si>
    <t>раздел</t>
  </si>
  <si>
    <t xml:space="preserve"> подраздел</t>
  </si>
  <si>
    <t xml:space="preserve">целевая статья </t>
  </si>
  <si>
    <t>02</t>
  </si>
  <si>
    <t xml:space="preserve">вид расходов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</si>
  <si>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</si>
  <si>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</si>
  <si>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</si>
  <si>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</si>
  <si>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Непрограммные расходы иных муниципальных органов исполнительной власти</t>
  </si>
  <si>
    <t>99</t>
  </si>
  <si>
    <t>Иные непрограммные расходы</t>
  </si>
  <si>
    <t>99 9</t>
  </si>
  <si>
    <t>13</t>
  </si>
  <si>
    <t>200</t>
  </si>
  <si>
    <t>Прочие общегосударственные расходы (Закупка товаров, работ и услуг для государственных (муниципальных)нужд)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</si>
  <si>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</si>
  <si>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налога на имущество организаций и земельного налога</t>
  </si>
  <si>
    <t>Расходы на обеспечение функций муниципальных органов (Иные бюджетные ассигнования)</t>
  </si>
  <si>
    <t>800</t>
  </si>
  <si>
    <t>03</t>
  </si>
  <si>
    <t>Прочая закупка товаров, работ и услуг для обеспечения государственных (муниципальных) нужд</t>
  </si>
  <si>
    <t>3.1.Обеспечение пожарной безопасности</t>
  </si>
  <si>
    <t>08</t>
  </si>
  <si>
    <t>05</t>
  </si>
  <si>
    <t>600</t>
  </si>
  <si>
    <t xml:space="preserve">200 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</si>
  <si>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</si>
  <si>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</si>
  <si>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 Предоставление мер социальной поддержкипо оплате жилья  и коммунальныхуслуг отдельным категориям граждан в муниципальной сфере культуры врамках непрограммных расходов</t>
  </si>
  <si>
    <t>5.3.3.Организация и содержание мест захоронения</t>
  </si>
  <si>
    <t>5.3.4Прочие мероприятия  по благоустройству сельских поселений</t>
  </si>
  <si>
    <t>300</t>
  </si>
  <si>
    <t>Выплаты к государственным пенсиям муниципальным служащим сельского поселения в рамках непрограммных расходов органов исполнительной власти</t>
  </si>
  <si>
    <t>Муниципальная программа " Обеспечение жильем молодых семей муниципального образования Селецкое на 2016-2018 годы"</t>
  </si>
  <si>
    <t>79</t>
  </si>
  <si>
    <t>79 5</t>
  </si>
  <si>
    <t xml:space="preserve">Основное мероприятие "Предоставление муниципальной поддержки молодым семьям на приобретение (строительство) жилья" </t>
  </si>
  <si>
    <t>Обеспечение жильем молодых семей (Социальное обеспечение и иные выплаты населению)</t>
  </si>
  <si>
    <t>8. Обслуживание государственного и муниципального долга</t>
  </si>
  <si>
    <t xml:space="preserve">13 </t>
  </si>
  <si>
    <t>Обслуживание государственного внутреннего и муниципального долга</t>
  </si>
  <si>
    <t xml:space="preserve"> Обслуживание муниципального долга в рамках непрограммных расходов,погашение процентов за пользование кредитом</t>
  </si>
  <si>
    <t>700</t>
  </si>
  <si>
    <t>2017 год</t>
  </si>
  <si>
    <t>1.3. Резервный фонд главы</t>
  </si>
  <si>
    <t>Финансовое обеспечение непредвиденных расходов, в том числе на проведенение аварийно-восстановительных работ и иных меропрриятий, связанных с ликвидацией последствий</t>
  </si>
  <si>
    <t>11</t>
  </si>
  <si>
    <t>999 0020410</t>
  </si>
  <si>
    <t>1.4. Другие общегосударственные вопросы</t>
  </si>
  <si>
    <t>1.5. Территориальная комиссия</t>
  </si>
  <si>
    <t>07</t>
  </si>
  <si>
    <t>999 00 20000</t>
  </si>
  <si>
    <t>880</t>
  </si>
  <si>
    <t>Расходына обеспечение функций муниципальных органов в иных непрограммеых расходов по переданным полномочиям (проведение торгов)</t>
  </si>
  <si>
    <t>Фонд оплаты труда централизованной бухгалтерии</t>
  </si>
  <si>
    <t>999 00 20400</t>
  </si>
  <si>
    <t>4.1.Транспорт</t>
  </si>
  <si>
    <t>999 00 81330</t>
  </si>
  <si>
    <t>3.1.Защита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</si>
  <si>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</si>
  <si>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99 9 00 20410 </t>
  </si>
  <si>
    <t>Расходы бюджета муниципального образования Селецкое по ведомственной структуре расходов  на 2017 год</t>
  </si>
  <si>
    <t xml:space="preserve">           Приложение №5                                                    к решению Совета народных депутатов муниципального образования  Селецкое                                                             _31.08.2017 г.№ 39</t>
  </si>
  <si>
    <t>=+ или -изменения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</si>
  <si>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</si>
  <si>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           Приложение №5                                                    к решению Совета народных депутатов муниципального образования  Селецкое                                                             _25.10.2017 г.№ </t>
  </si>
  <si>
    <t>Выписка из  бюджета муниципального образования Селецкое по ведомственной структуре расходов  на 2017 год</t>
  </si>
  <si>
    <t xml:space="preserve">           Приложение №5                                                    к решению Совета народных депутатов муниципального образования  Селецкое                                                             _15.12.2017 г.№ 67</t>
  </si>
  <si>
    <t>Глава администрации МО Селецкое</t>
  </si>
  <si>
    <t>Н.И.Курашкин</t>
  </si>
  <si>
    <t>Начальник бюджетного отдела</t>
  </si>
  <si>
    <t>Н.А.Провоторова</t>
  </si>
  <si>
    <t>4.2.Другие вопросы в области национальной экономики</t>
  </si>
  <si>
    <t>12</t>
  </si>
  <si>
    <t>Мероприятия по землеустройству и землепользованию в рамказ непрограммных расходов исполнительной власти</t>
  </si>
  <si>
    <t>999 00 20120</t>
  </si>
  <si>
    <t xml:space="preserve">           Приложение №5                                                    к решению Совета народных депутатов муниципального образования  Селецкое                                                             29.12.2017 г.№72 </t>
  </si>
  <si>
    <t>999 00 80600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</si>
</sst>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b/>
      <i/>
      <sz val="9.5"/>
      <name val="Arial Cyr"/>
      <family val="0"/>
    </font>
    <font>
      <i/>
      <sz val="9.5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14" fontId="23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 wrapText="1"/>
    </xf>
    <xf numFmtId="14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164" fontId="21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right"/>
    </xf>
    <xf numFmtId="49" fontId="25" fillId="25" borderId="2" xfId="0" applyNumberFormat="1" applyFont="1" applyFill="1" applyBorder="1" applyAlignment="1" applyProtection="1">
      <alignment horizontal="left" vertical="top" wrapText="1"/>
      <protection/>
    </xf>
    <xf numFmtId="164" fontId="2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textRotation="9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9"/>
  <sheetViews>
    <sheetView tabSelected="1" workbookViewId="0" topLeftCell="A117">
      <selection activeCell="S30" sqref="S30"/>
    </sheetView>
  </sheetViews>
  <sheetFormatPr defaultColWidth="9.00390625" defaultRowHeight="12.75"/>
  <cols>
    <col min="1" max="1" width="54.625" style="0" customWidth="1"/>
    <col min="2" max="2" width="7.00390625" style="0" customWidth="1"/>
    <col min="3" max="3" width="5.125" style="0" customWidth="1"/>
    <col min="4" max="4" width="5.875" style="0" customWidth="1"/>
    <col min="5" max="5" width="12.625" style="0" customWidth="1"/>
    <col min="6" max="6" width="6.1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</cols>
  <sheetData>
    <row r="1" ht="12.75" hidden="1"/>
    <row r="2" spans="1:14" ht="74.25" customHeight="1">
      <c r="A2" s="41"/>
      <c r="B2" s="41"/>
      <c r="C2" s="41"/>
      <c r="D2" s="46" t="s">
        <v>157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3" ht="12.75" customHeight="1">
      <c r="A3" s="41"/>
      <c r="B3" s="41"/>
      <c r="C3" s="41"/>
      <c r="D3" s="42"/>
      <c r="E3" s="42"/>
      <c r="F3" s="42"/>
      <c r="G3" s="46"/>
      <c r="H3" s="46"/>
      <c r="I3" s="46"/>
      <c r="J3" s="46"/>
      <c r="K3" s="46"/>
      <c r="L3" s="46"/>
      <c r="M3" s="46"/>
    </row>
    <row r="4" spans="1:13" ht="35.25" customHeight="1">
      <c r="A4" s="48" t="s">
        <v>142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44.25" customHeight="1">
      <c r="A5" s="49" t="s">
        <v>1</v>
      </c>
      <c r="B5" s="45" t="s">
        <v>23</v>
      </c>
      <c r="C5" s="45" t="s">
        <v>80</v>
      </c>
      <c r="D5" s="45" t="s">
        <v>81</v>
      </c>
      <c r="E5" s="45" t="s">
        <v>82</v>
      </c>
      <c r="F5" s="45" t="s">
        <v>84</v>
      </c>
      <c r="G5" s="50" t="s">
        <v>7</v>
      </c>
      <c r="H5" s="50"/>
      <c r="I5" s="50"/>
      <c r="J5" s="50"/>
      <c r="K5" s="1" t="s">
        <v>12</v>
      </c>
      <c r="L5" s="1" t="s">
        <v>13</v>
      </c>
      <c r="M5" s="50">
        <v>2008</v>
      </c>
      <c r="N5" s="47" t="s">
        <v>124</v>
      </c>
    </row>
    <row r="6" spans="1:14" ht="77.25" customHeight="1">
      <c r="A6" s="49"/>
      <c r="B6" s="45"/>
      <c r="C6" s="45"/>
      <c r="D6" s="45"/>
      <c r="E6" s="45"/>
      <c r="F6" s="45"/>
      <c r="G6" s="1" t="s">
        <v>8</v>
      </c>
      <c r="H6" s="1" t="s">
        <v>9</v>
      </c>
      <c r="I6" s="1" t="s">
        <v>10</v>
      </c>
      <c r="J6" s="1" t="s">
        <v>11</v>
      </c>
      <c r="K6" s="1"/>
      <c r="L6" s="1"/>
      <c r="M6" s="50"/>
      <c r="N6" s="47"/>
    </row>
    <row r="7" spans="1:14" ht="12" customHeight="1">
      <c r="A7" s="4">
        <v>1</v>
      </c>
      <c r="B7" s="4"/>
      <c r="C7" s="4"/>
      <c r="D7" s="4">
        <v>2</v>
      </c>
      <c r="E7" s="4">
        <v>4</v>
      </c>
      <c r="F7" s="4">
        <v>5</v>
      </c>
      <c r="G7" s="4">
        <v>8</v>
      </c>
      <c r="H7" s="4">
        <v>9</v>
      </c>
      <c r="I7" s="4">
        <v>10</v>
      </c>
      <c r="J7" s="4">
        <v>11</v>
      </c>
      <c r="K7" s="4"/>
      <c r="L7" s="4"/>
      <c r="M7" s="4">
        <v>12</v>
      </c>
      <c r="N7" s="43"/>
    </row>
    <row r="8" spans="1:14" ht="12.75">
      <c r="A8" s="5" t="s">
        <v>77</v>
      </c>
      <c r="B8" s="5">
        <v>603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40">
        <f>N128</f>
        <v>26206.3</v>
      </c>
    </row>
    <row r="9" spans="1:14" ht="12.75">
      <c r="A9" s="7" t="s">
        <v>14</v>
      </c>
      <c r="B9" s="7"/>
      <c r="C9" s="8" t="s">
        <v>78</v>
      </c>
      <c r="D9" s="9"/>
      <c r="E9" s="9"/>
      <c r="F9" s="9"/>
      <c r="G9" s="10" t="e">
        <f>G13+G10+G23</f>
        <v>#REF!</v>
      </c>
      <c r="H9" s="10" t="e">
        <f>H13+H10+H23</f>
        <v>#REF!</v>
      </c>
      <c r="I9" s="10" t="e">
        <f>I13+I10+I23</f>
        <v>#REF!</v>
      </c>
      <c r="J9" s="10" t="e">
        <f>J13+J10+J23</f>
        <v>#REF!</v>
      </c>
      <c r="K9" s="10"/>
      <c r="L9" s="10"/>
      <c r="M9" s="10" t="e">
        <f>M13+M10+M23</f>
        <v>#REF!</v>
      </c>
      <c r="N9" s="11">
        <f>N10+N13+N20+N23+N33</f>
        <v>4824.9</v>
      </c>
    </row>
    <row r="10" spans="1:14" ht="38.25">
      <c r="A10" s="12" t="s">
        <v>79</v>
      </c>
      <c r="B10" s="12"/>
      <c r="C10" s="13" t="s">
        <v>78</v>
      </c>
      <c r="D10" s="14" t="s">
        <v>83</v>
      </c>
      <c r="E10" s="14" t="s">
        <v>24</v>
      </c>
      <c r="F10" s="14" t="s">
        <v>58</v>
      </c>
      <c r="G10" s="15">
        <f>G11+G12</f>
        <v>376</v>
      </c>
      <c r="H10" s="15">
        <f>H11+H12</f>
        <v>376</v>
      </c>
      <c r="I10" s="15">
        <f>I11+I12</f>
        <v>376</v>
      </c>
      <c r="J10" s="15">
        <f>J11+J12</f>
        <v>376</v>
      </c>
      <c r="K10" s="15"/>
      <c r="L10" s="15"/>
      <c r="M10" s="15">
        <f>M11+M12</f>
        <v>1504</v>
      </c>
      <c r="N10" s="16">
        <f>N11+N12</f>
        <v>728</v>
      </c>
    </row>
    <row r="11" spans="1:14" ht="25.5">
      <c r="A11" s="17" t="s">
        <v>85</v>
      </c>
      <c r="B11" s="17"/>
      <c r="C11" s="18" t="s">
        <v>78</v>
      </c>
      <c r="D11" s="19" t="s">
        <v>83</v>
      </c>
      <c r="E11" s="20" t="s">
        <v>24</v>
      </c>
      <c r="F11" s="19" t="s">
        <v>15</v>
      </c>
      <c r="G11" s="21">
        <v>298</v>
      </c>
      <c r="H11" s="21">
        <v>298</v>
      </c>
      <c r="I11" s="21">
        <v>298</v>
      </c>
      <c r="J11" s="21">
        <v>298</v>
      </c>
      <c r="K11" s="21"/>
      <c r="L11" s="21"/>
      <c r="M11" s="21">
        <f>G11+H11+I11+J11</f>
        <v>1192</v>
      </c>
      <c r="N11" s="43">
        <v>584.3</v>
      </c>
    </row>
    <row r="12" spans="1:14" ht="38.25">
      <c r="A12" s="17" t="s">
        <v>86</v>
      </c>
      <c r="B12" s="17"/>
      <c r="C12" s="18" t="s">
        <v>78</v>
      </c>
      <c r="D12" s="19" t="s">
        <v>83</v>
      </c>
      <c r="E12" s="20" t="s">
        <v>24</v>
      </c>
      <c r="F12" s="19" t="s">
        <v>55</v>
      </c>
      <c r="G12" s="21">
        <v>78</v>
      </c>
      <c r="H12" s="21">
        <v>78</v>
      </c>
      <c r="I12" s="21">
        <v>78</v>
      </c>
      <c r="J12" s="21">
        <v>78</v>
      </c>
      <c r="K12" s="21"/>
      <c r="L12" s="21"/>
      <c r="M12" s="21">
        <f>G12+H12+I12+J12</f>
        <v>312</v>
      </c>
      <c r="N12" s="43">
        <v>143.7</v>
      </c>
    </row>
    <row r="13" spans="1:14" ht="51">
      <c r="A13" s="12" t="s">
        <v>87</v>
      </c>
      <c r="B13" s="12"/>
      <c r="C13" s="13" t="s">
        <v>78</v>
      </c>
      <c r="D13" s="14" t="s">
        <v>88</v>
      </c>
      <c r="E13" s="14"/>
      <c r="F13" s="14"/>
      <c r="G13" s="15" t="e">
        <f>G16+G17+#REF!+#REF!+#REF!+#REF!+#REF!+#REF!+#REF!+#REF!+#REF!+#REF!</f>
        <v>#REF!</v>
      </c>
      <c r="H13" s="15" t="e">
        <f>H16+H17+#REF!+#REF!+#REF!+#REF!+#REF!+#REF!+#REF!+#REF!+#REF!+#REF!</f>
        <v>#REF!</v>
      </c>
      <c r="I13" s="15" t="e">
        <f>I16+I17+#REF!+#REF!+#REF!+#REF!+#REF!+#REF!+#REF!+#REF!+#REF!+#REF!</f>
        <v>#REF!</v>
      </c>
      <c r="J13" s="15" t="e">
        <f>J16+J17+#REF!+#REF!+#REF!+#REF!+#REF!+#REF!+#REF!+#REF!+#REF!+#REF!</f>
        <v>#REF!</v>
      </c>
      <c r="K13" s="15"/>
      <c r="L13" s="15"/>
      <c r="M13" s="15" t="e">
        <f>M16+M17+#REF!+#REF!+#REF!+#REF!+#REF!+#REF!+#REF!+#REF!+#REF!+#REF!</f>
        <v>#REF!</v>
      </c>
      <c r="N13" s="16">
        <f>N14</f>
        <v>1773</v>
      </c>
    </row>
    <row r="14" spans="1:14" ht="25.5">
      <c r="A14" s="7" t="s">
        <v>89</v>
      </c>
      <c r="B14" s="12"/>
      <c r="C14" s="13" t="s">
        <v>78</v>
      </c>
      <c r="D14" s="14" t="s">
        <v>88</v>
      </c>
      <c r="E14" s="14" t="s">
        <v>90</v>
      </c>
      <c r="F14" s="14"/>
      <c r="G14" s="15"/>
      <c r="H14" s="15"/>
      <c r="I14" s="15"/>
      <c r="J14" s="15"/>
      <c r="K14" s="15"/>
      <c r="L14" s="15"/>
      <c r="M14" s="15"/>
      <c r="N14" s="16">
        <f>N15</f>
        <v>1773</v>
      </c>
    </row>
    <row r="15" spans="1:14" ht="12.75">
      <c r="A15" s="17" t="s">
        <v>91</v>
      </c>
      <c r="B15" s="33"/>
      <c r="C15" s="34" t="s">
        <v>78</v>
      </c>
      <c r="D15" s="35" t="s">
        <v>88</v>
      </c>
      <c r="E15" s="35" t="s">
        <v>92</v>
      </c>
      <c r="F15" s="35" t="s">
        <v>58</v>
      </c>
      <c r="G15" s="36"/>
      <c r="H15" s="36"/>
      <c r="I15" s="36"/>
      <c r="J15" s="36"/>
      <c r="K15" s="36"/>
      <c r="L15" s="36"/>
      <c r="M15" s="36"/>
      <c r="N15" s="37">
        <f>N16+N17+N18+N19</f>
        <v>1773</v>
      </c>
    </row>
    <row r="16" spans="1:14" ht="25.5">
      <c r="A16" s="17" t="s">
        <v>85</v>
      </c>
      <c r="B16" s="17"/>
      <c r="C16" s="18" t="s">
        <v>78</v>
      </c>
      <c r="D16" s="19" t="s">
        <v>88</v>
      </c>
      <c r="E16" s="23" t="s">
        <v>25</v>
      </c>
      <c r="F16" s="19" t="s">
        <v>15</v>
      </c>
      <c r="G16" s="21">
        <v>1642.9</v>
      </c>
      <c r="H16" s="21">
        <v>1676.7</v>
      </c>
      <c r="I16" s="21">
        <v>1605.1</v>
      </c>
      <c r="J16" s="21">
        <v>2182.5</v>
      </c>
      <c r="K16" s="21"/>
      <c r="L16" s="21"/>
      <c r="M16" s="21">
        <f>G16+H16+I16+J16</f>
        <v>7107.2</v>
      </c>
      <c r="N16" s="43">
        <v>1301.8</v>
      </c>
    </row>
    <row r="17" spans="1:14" ht="38.25">
      <c r="A17" s="17" t="s">
        <v>86</v>
      </c>
      <c r="B17" s="17"/>
      <c r="C17" s="18" t="s">
        <v>78</v>
      </c>
      <c r="D17" s="19" t="s">
        <v>88</v>
      </c>
      <c r="E17" s="23" t="s">
        <v>25</v>
      </c>
      <c r="F17" s="19" t="s">
        <v>55</v>
      </c>
      <c r="G17" s="21">
        <v>430.4</v>
      </c>
      <c r="H17" s="21">
        <v>439.3</v>
      </c>
      <c r="I17" s="21">
        <v>420.6</v>
      </c>
      <c r="J17" s="21">
        <v>571.8</v>
      </c>
      <c r="K17" s="21"/>
      <c r="L17" s="21"/>
      <c r="M17" s="21">
        <f>G17+H17+I17+J17</f>
        <v>1862.1</v>
      </c>
      <c r="N17" s="43">
        <v>372.9</v>
      </c>
    </row>
    <row r="18" spans="1:14" ht="25.5">
      <c r="A18" s="17" t="s">
        <v>95</v>
      </c>
      <c r="B18" s="17"/>
      <c r="C18" s="18" t="s">
        <v>78</v>
      </c>
      <c r="D18" s="19" t="s">
        <v>88</v>
      </c>
      <c r="E18" s="23" t="s">
        <v>25</v>
      </c>
      <c r="F18" s="19" t="s">
        <v>16</v>
      </c>
      <c r="G18" s="21"/>
      <c r="H18" s="21"/>
      <c r="I18" s="21"/>
      <c r="J18" s="21"/>
      <c r="K18" s="21"/>
      <c r="L18" s="21"/>
      <c r="M18" s="21"/>
      <c r="N18" s="43">
        <v>40.1</v>
      </c>
    </row>
    <row r="19" spans="1:14" ht="25.5">
      <c r="A19" s="17" t="s">
        <v>98</v>
      </c>
      <c r="B19" s="17"/>
      <c r="C19" s="18" t="s">
        <v>78</v>
      </c>
      <c r="D19" s="19" t="s">
        <v>88</v>
      </c>
      <c r="E19" s="23" t="s">
        <v>25</v>
      </c>
      <c r="F19" s="19" t="s">
        <v>99</v>
      </c>
      <c r="G19" s="21"/>
      <c r="H19" s="21"/>
      <c r="I19" s="21"/>
      <c r="J19" s="21"/>
      <c r="K19" s="21"/>
      <c r="L19" s="21"/>
      <c r="M19" s="21"/>
      <c r="N19" s="43">
        <v>58.2</v>
      </c>
    </row>
    <row r="20" spans="1:14" ht="12.75">
      <c r="A20" s="7" t="s">
        <v>125</v>
      </c>
      <c r="B20" s="7"/>
      <c r="C20" s="8" t="s">
        <v>78</v>
      </c>
      <c r="D20" s="9" t="s">
        <v>127</v>
      </c>
      <c r="E20" s="24"/>
      <c r="F20" s="9"/>
      <c r="G20" s="10"/>
      <c r="H20" s="10"/>
      <c r="I20" s="10"/>
      <c r="J20" s="10"/>
      <c r="K20" s="10"/>
      <c r="L20" s="10"/>
      <c r="M20" s="10"/>
      <c r="N20" s="11">
        <f>N21</f>
        <v>0</v>
      </c>
    </row>
    <row r="21" spans="1:14" ht="12.75">
      <c r="A21" s="17" t="s">
        <v>91</v>
      </c>
      <c r="B21" s="17"/>
      <c r="C21" s="18" t="s">
        <v>78</v>
      </c>
      <c r="D21" s="19" t="s">
        <v>127</v>
      </c>
      <c r="E21" s="23" t="s">
        <v>92</v>
      </c>
      <c r="F21" s="19" t="s">
        <v>99</v>
      </c>
      <c r="G21" s="21"/>
      <c r="H21" s="21"/>
      <c r="I21" s="21"/>
      <c r="J21" s="21"/>
      <c r="K21" s="21"/>
      <c r="L21" s="21"/>
      <c r="M21" s="21"/>
      <c r="N21" s="43">
        <v>0</v>
      </c>
    </row>
    <row r="22" spans="1:14" ht="51">
      <c r="A22" s="17" t="s">
        <v>126</v>
      </c>
      <c r="B22" s="17"/>
      <c r="C22" s="18" t="s">
        <v>78</v>
      </c>
      <c r="D22" s="19" t="s">
        <v>127</v>
      </c>
      <c r="E22" s="23" t="s">
        <v>128</v>
      </c>
      <c r="F22" s="19" t="s">
        <v>99</v>
      </c>
      <c r="G22" s="21"/>
      <c r="H22" s="21"/>
      <c r="I22" s="21"/>
      <c r="J22" s="21"/>
      <c r="K22" s="21"/>
      <c r="L22" s="21"/>
      <c r="M22" s="21"/>
      <c r="N22" s="43">
        <v>0</v>
      </c>
    </row>
    <row r="23" spans="1:14" ht="12.75">
      <c r="A23" s="7" t="s">
        <v>129</v>
      </c>
      <c r="B23" s="7"/>
      <c r="C23" s="8" t="s">
        <v>78</v>
      </c>
      <c r="D23" s="9" t="s">
        <v>93</v>
      </c>
      <c r="E23" s="9"/>
      <c r="F23" s="9"/>
      <c r="G23" s="10" t="e">
        <f>G27+#REF!+#REF!+#REF!+#REF!+#REF!</f>
        <v>#REF!</v>
      </c>
      <c r="H23" s="10" t="e">
        <f>H27+#REF!+#REF!+#REF!+#REF!+#REF!</f>
        <v>#REF!</v>
      </c>
      <c r="I23" s="10" t="e">
        <f>I27+#REF!+#REF!+#REF!+#REF!+#REF!</f>
        <v>#REF!</v>
      </c>
      <c r="J23" s="10" t="e">
        <f>J27+#REF!+#REF!+#REF!+#REF!+#REF!</f>
        <v>#REF!</v>
      </c>
      <c r="K23" s="10"/>
      <c r="L23" s="10"/>
      <c r="M23" s="10" t="e">
        <f>M27+#REF!+#REF!+#REF!+#REF!+#REF!</f>
        <v>#REF!</v>
      </c>
      <c r="N23" s="11">
        <f>N24</f>
        <v>1773.9</v>
      </c>
    </row>
    <row r="24" spans="1:14" ht="25.5">
      <c r="A24" s="7" t="s">
        <v>89</v>
      </c>
      <c r="B24" s="17"/>
      <c r="C24" s="18" t="s">
        <v>78</v>
      </c>
      <c r="D24" s="19" t="s">
        <v>93</v>
      </c>
      <c r="E24" s="19" t="s">
        <v>90</v>
      </c>
      <c r="F24" s="19"/>
      <c r="G24" s="21"/>
      <c r="H24" s="21"/>
      <c r="I24" s="21"/>
      <c r="J24" s="21"/>
      <c r="K24" s="21"/>
      <c r="L24" s="21"/>
      <c r="M24" s="21"/>
      <c r="N24" s="22">
        <f>N25</f>
        <v>1773.9</v>
      </c>
    </row>
    <row r="25" spans="1:14" ht="12.75">
      <c r="A25" s="17" t="s">
        <v>91</v>
      </c>
      <c r="B25" s="17"/>
      <c r="C25" s="18" t="s">
        <v>78</v>
      </c>
      <c r="D25" s="19" t="s">
        <v>93</v>
      </c>
      <c r="E25" s="19" t="s">
        <v>92</v>
      </c>
      <c r="F25" s="19"/>
      <c r="G25" s="21"/>
      <c r="H25" s="21"/>
      <c r="I25" s="21"/>
      <c r="J25" s="21"/>
      <c r="K25" s="21"/>
      <c r="L25" s="21"/>
      <c r="M25" s="21"/>
      <c r="N25" s="22">
        <f>N27+N28+N26+N29+N31+N32+N30</f>
        <v>1773.9</v>
      </c>
    </row>
    <row r="26" spans="1:14" ht="25.5">
      <c r="A26" s="17" t="s">
        <v>95</v>
      </c>
      <c r="B26" s="17"/>
      <c r="C26" s="18" t="s">
        <v>78</v>
      </c>
      <c r="D26" s="19" t="s">
        <v>93</v>
      </c>
      <c r="E26" s="19" t="s">
        <v>26</v>
      </c>
      <c r="F26" s="19" t="s">
        <v>58</v>
      </c>
      <c r="G26" s="21"/>
      <c r="H26" s="21"/>
      <c r="I26" s="21"/>
      <c r="J26" s="21"/>
      <c r="K26" s="21"/>
      <c r="L26" s="21"/>
      <c r="M26" s="21"/>
      <c r="N26" s="43">
        <v>68.5</v>
      </c>
    </row>
    <row r="27" spans="1:14" ht="25.5">
      <c r="A27" s="17" t="s">
        <v>95</v>
      </c>
      <c r="B27" s="17"/>
      <c r="C27" s="18" t="s">
        <v>78</v>
      </c>
      <c r="D27" s="19" t="s">
        <v>93</v>
      </c>
      <c r="E27" s="23" t="s">
        <v>26</v>
      </c>
      <c r="F27" s="19" t="s">
        <v>94</v>
      </c>
      <c r="G27" s="21">
        <v>99.5</v>
      </c>
      <c r="H27" s="21">
        <v>57</v>
      </c>
      <c r="I27" s="21">
        <v>64.4</v>
      </c>
      <c r="J27" s="21">
        <v>75.2</v>
      </c>
      <c r="K27" s="21"/>
      <c r="L27" s="21"/>
      <c r="M27" s="21">
        <f>G27+H27+I27+J27</f>
        <v>296.1</v>
      </c>
      <c r="N27" s="43">
        <v>434.8</v>
      </c>
    </row>
    <row r="28" spans="1:14" ht="25.5">
      <c r="A28" s="17" t="s">
        <v>98</v>
      </c>
      <c r="B28" s="17"/>
      <c r="C28" s="18" t="s">
        <v>78</v>
      </c>
      <c r="D28" s="19" t="s">
        <v>93</v>
      </c>
      <c r="E28" s="23" t="s">
        <v>26</v>
      </c>
      <c r="F28" s="19" t="s">
        <v>99</v>
      </c>
      <c r="G28" s="21"/>
      <c r="H28" s="21"/>
      <c r="I28" s="21"/>
      <c r="J28" s="21"/>
      <c r="K28" s="21"/>
      <c r="L28" s="21"/>
      <c r="M28" s="21"/>
      <c r="N28" s="43">
        <v>512.3</v>
      </c>
    </row>
    <row r="29" spans="1:14" ht="38.25">
      <c r="A29" s="17" t="s">
        <v>134</v>
      </c>
      <c r="B29" s="17"/>
      <c r="C29" s="18" t="s">
        <v>78</v>
      </c>
      <c r="D29" s="19" t="s">
        <v>93</v>
      </c>
      <c r="E29" s="23" t="s">
        <v>28</v>
      </c>
      <c r="F29" s="19" t="s">
        <v>4</v>
      </c>
      <c r="G29" s="21"/>
      <c r="H29" s="21"/>
      <c r="I29" s="21"/>
      <c r="J29" s="21"/>
      <c r="K29" s="21"/>
      <c r="L29" s="21"/>
      <c r="M29" s="21"/>
      <c r="N29" s="43">
        <v>90</v>
      </c>
    </row>
    <row r="30" spans="1:14" ht="25.5">
      <c r="A30" s="17" t="s">
        <v>95</v>
      </c>
      <c r="B30" s="17"/>
      <c r="C30" s="18" t="s">
        <v>78</v>
      </c>
      <c r="D30" s="19" t="s">
        <v>93</v>
      </c>
      <c r="E30" s="23" t="s">
        <v>158</v>
      </c>
      <c r="F30" s="19" t="s">
        <v>58</v>
      </c>
      <c r="G30" s="21"/>
      <c r="H30" s="21"/>
      <c r="I30" s="21"/>
      <c r="J30" s="21"/>
      <c r="K30" s="21"/>
      <c r="L30" s="21"/>
      <c r="M30" s="21"/>
      <c r="N30" s="43">
        <v>144.9</v>
      </c>
    </row>
    <row r="31" spans="1:14" ht="12.75">
      <c r="A31" s="17" t="s">
        <v>135</v>
      </c>
      <c r="B31" s="17"/>
      <c r="C31" s="18" t="s">
        <v>78</v>
      </c>
      <c r="D31" s="19" t="s">
        <v>93</v>
      </c>
      <c r="E31" s="23" t="s">
        <v>136</v>
      </c>
      <c r="F31" s="19" t="s">
        <v>15</v>
      </c>
      <c r="G31" s="21"/>
      <c r="H31" s="21"/>
      <c r="I31" s="21"/>
      <c r="J31" s="21"/>
      <c r="K31" s="21"/>
      <c r="L31" s="21"/>
      <c r="M31" s="21"/>
      <c r="N31" s="43">
        <v>369.8</v>
      </c>
    </row>
    <row r="32" spans="1:14" ht="38.25">
      <c r="A32" s="17" t="s">
        <v>86</v>
      </c>
      <c r="B32" s="17"/>
      <c r="C32" s="18" t="s">
        <v>78</v>
      </c>
      <c r="D32" s="19" t="s">
        <v>93</v>
      </c>
      <c r="E32" s="23" t="s">
        <v>136</v>
      </c>
      <c r="F32" s="19" t="s">
        <v>55</v>
      </c>
      <c r="G32" s="21"/>
      <c r="H32" s="21"/>
      <c r="I32" s="21"/>
      <c r="J32" s="21"/>
      <c r="K32" s="21"/>
      <c r="L32" s="21"/>
      <c r="M32" s="21"/>
      <c r="N32" s="43">
        <v>153.6</v>
      </c>
    </row>
    <row r="33" spans="1:14" ht="12.75">
      <c r="A33" s="7" t="s">
        <v>130</v>
      </c>
      <c r="B33" s="7">
        <v>808</v>
      </c>
      <c r="C33" s="8" t="s">
        <v>78</v>
      </c>
      <c r="D33" s="9" t="s">
        <v>131</v>
      </c>
      <c r="E33" s="24"/>
      <c r="F33" s="9"/>
      <c r="G33" s="10"/>
      <c r="H33" s="10"/>
      <c r="I33" s="10"/>
      <c r="J33" s="10"/>
      <c r="K33" s="10"/>
      <c r="L33" s="10"/>
      <c r="M33" s="10"/>
      <c r="N33" s="11">
        <f>N34</f>
        <v>550</v>
      </c>
    </row>
    <row r="34" spans="1:14" ht="12.75">
      <c r="A34" s="17" t="s">
        <v>91</v>
      </c>
      <c r="B34" s="17"/>
      <c r="C34" s="18" t="s">
        <v>78</v>
      </c>
      <c r="D34" s="19" t="s">
        <v>131</v>
      </c>
      <c r="E34" s="23" t="s">
        <v>90</v>
      </c>
      <c r="F34" s="19"/>
      <c r="G34" s="21"/>
      <c r="H34" s="21"/>
      <c r="I34" s="21"/>
      <c r="J34" s="21"/>
      <c r="K34" s="21"/>
      <c r="L34" s="21"/>
      <c r="M34" s="21"/>
      <c r="N34" s="22">
        <f>N35</f>
        <v>550</v>
      </c>
    </row>
    <row r="35" spans="1:14" ht="25.5">
      <c r="A35" s="17" t="s">
        <v>101</v>
      </c>
      <c r="B35" s="17"/>
      <c r="C35" s="18" t="s">
        <v>78</v>
      </c>
      <c r="D35" s="19" t="s">
        <v>131</v>
      </c>
      <c r="E35" s="23" t="s">
        <v>132</v>
      </c>
      <c r="F35" s="19" t="s">
        <v>133</v>
      </c>
      <c r="G35" s="21"/>
      <c r="H35" s="21"/>
      <c r="I35" s="21"/>
      <c r="J35" s="21"/>
      <c r="K35" s="21"/>
      <c r="L35" s="21"/>
      <c r="M35" s="21"/>
      <c r="N35" s="43">
        <v>550</v>
      </c>
    </row>
    <row r="36" spans="1:14" ht="12.75">
      <c r="A36" s="7" t="s">
        <v>30</v>
      </c>
      <c r="B36" s="7"/>
      <c r="C36" s="8" t="s">
        <v>83</v>
      </c>
      <c r="D36" s="9"/>
      <c r="E36" s="24"/>
      <c r="F36" s="9"/>
      <c r="G36" s="10"/>
      <c r="H36" s="10"/>
      <c r="I36" s="10"/>
      <c r="J36" s="10"/>
      <c r="K36" s="10"/>
      <c r="L36" s="10"/>
      <c r="M36" s="10"/>
      <c r="N36" s="11">
        <f>N37</f>
        <v>159.4</v>
      </c>
    </row>
    <row r="37" spans="1:14" ht="38.25">
      <c r="A37" s="12" t="s">
        <v>31</v>
      </c>
      <c r="B37" s="12"/>
      <c r="C37" s="13" t="s">
        <v>83</v>
      </c>
      <c r="D37" s="14" t="s">
        <v>100</v>
      </c>
      <c r="E37" s="14" t="s">
        <v>90</v>
      </c>
      <c r="F37" s="14"/>
      <c r="G37" s="15" t="e">
        <f>G71+#REF!+G75+G79+G83</f>
        <v>#REF!</v>
      </c>
      <c r="H37" s="15" t="e">
        <f>H71+#REF!+H75+H79+H83</f>
        <v>#REF!</v>
      </c>
      <c r="I37" s="15" t="e">
        <f>I71+#REF!+I75+I79+I83</f>
        <v>#REF!</v>
      </c>
      <c r="J37" s="15" t="e">
        <f>J71+#REF!+J75+J79+J83</f>
        <v>#REF!</v>
      </c>
      <c r="K37" s="15"/>
      <c r="L37" s="15"/>
      <c r="M37" s="15" t="e">
        <f>M71+#REF!+M75+M79+M83</f>
        <v>#REF!</v>
      </c>
      <c r="N37" s="16">
        <f>N39+N40+N41</f>
        <v>159.4</v>
      </c>
    </row>
    <row r="38" spans="1:14" ht="12.75">
      <c r="A38" s="12" t="s">
        <v>91</v>
      </c>
      <c r="B38" s="12"/>
      <c r="C38" s="13" t="s">
        <v>83</v>
      </c>
      <c r="D38" s="14" t="s">
        <v>100</v>
      </c>
      <c r="E38" s="14" t="s">
        <v>92</v>
      </c>
      <c r="F38" s="14"/>
      <c r="G38" s="15"/>
      <c r="H38" s="15"/>
      <c r="I38" s="15"/>
      <c r="J38" s="15"/>
      <c r="K38" s="15"/>
      <c r="L38" s="15"/>
      <c r="M38" s="15"/>
      <c r="N38" s="16">
        <f>N39+N40+N41</f>
        <v>159.4</v>
      </c>
    </row>
    <row r="39" spans="1:14" ht="25.5">
      <c r="A39" s="17" t="s">
        <v>85</v>
      </c>
      <c r="B39" s="17"/>
      <c r="C39" s="18" t="s">
        <v>83</v>
      </c>
      <c r="D39" s="19" t="s">
        <v>100</v>
      </c>
      <c r="E39" s="23" t="s">
        <v>29</v>
      </c>
      <c r="F39" s="19" t="s">
        <v>15</v>
      </c>
      <c r="G39" s="21">
        <v>500</v>
      </c>
      <c r="H39" s="21"/>
      <c r="I39" s="21"/>
      <c r="J39" s="21"/>
      <c r="K39" s="21"/>
      <c r="L39" s="21"/>
      <c r="M39" s="21"/>
      <c r="N39" s="43">
        <v>112.4</v>
      </c>
    </row>
    <row r="40" spans="1:14" ht="38.25">
      <c r="A40" s="17" t="s">
        <v>86</v>
      </c>
      <c r="B40" s="17"/>
      <c r="C40" s="18" t="s">
        <v>83</v>
      </c>
      <c r="D40" s="19" t="s">
        <v>100</v>
      </c>
      <c r="E40" s="23" t="s">
        <v>29</v>
      </c>
      <c r="F40" s="19" t="s">
        <v>55</v>
      </c>
      <c r="G40" s="21">
        <v>48.7</v>
      </c>
      <c r="H40" s="21"/>
      <c r="I40" s="21"/>
      <c r="J40" s="21"/>
      <c r="K40" s="21"/>
      <c r="L40" s="21"/>
      <c r="M40" s="21"/>
      <c r="N40" s="43">
        <v>34</v>
      </c>
    </row>
    <row r="41" spans="1:14" ht="25.5">
      <c r="A41" s="17" t="s">
        <v>101</v>
      </c>
      <c r="B41" s="17"/>
      <c r="C41" s="18" t="s">
        <v>83</v>
      </c>
      <c r="D41" s="19" t="s">
        <v>100</v>
      </c>
      <c r="E41" s="23" t="s">
        <v>66</v>
      </c>
      <c r="F41" s="19" t="s">
        <v>94</v>
      </c>
      <c r="G41" s="21"/>
      <c r="H41" s="21"/>
      <c r="I41" s="21"/>
      <c r="J41" s="21"/>
      <c r="K41" s="21"/>
      <c r="L41" s="21"/>
      <c r="M41" s="21"/>
      <c r="N41" s="43">
        <v>13</v>
      </c>
    </row>
    <row r="42" spans="1:14" ht="25.5">
      <c r="A42" s="7" t="s">
        <v>18</v>
      </c>
      <c r="B42" s="7"/>
      <c r="C42" s="8" t="s">
        <v>100</v>
      </c>
      <c r="D42" s="9"/>
      <c r="E42" s="9"/>
      <c r="F42" s="9"/>
      <c r="G42" s="10">
        <v>28</v>
      </c>
      <c r="H42" s="10"/>
      <c r="I42" s="10"/>
      <c r="J42" s="10"/>
      <c r="K42" s="10"/>
      <c r="L42" s="10"/>
      <c r="M42" s="10"/>
      <c r="N42" s="11">
        <f>N43+N47</f>
        <v>195</v>
      </c>
    </row>
    <row r="43" spans="1:14" ht="38.25">
      <c r="A43" s="7" t="s">
        <v>139</v>
      </c>
      <c r="B43" s="7"/>
      <c r="C43" s="8" t="s">
        <v>100</v>
      </c>
      <c r="D43" s="9" t="s">
        <v>140</v>
      </c>
      <c r="E43" s="9"/>
      <c r="F43" s="9"/>
      <c r="G43" s="10"/>
      <c r="H43" s="10"/>
      <c r="I43" s="10"/>
      <c r="J43" s="10"/>
      <c r="K43" s="10"/>
      <c r="L43" s="10"/>
      <c r="M43" s="10"/>
      <c r="N43" s="11">
        <f>N44</f>
        <v>49.5</v>
      </c>
    </row>
    <row r="44" spans="1:14" ht="25.5">
      <c r="A44" s="7" t="s">
        <v>89</v>
      </c>
      <c r="B44" s="7"/>
      <c r="C44" s="8" t="s">
        <v>100</v>
      </c>
      <c r="D44" s="9" t="s">
        <v>140</v>
      </c>
      <c r="E44" s="9" t="s">
        <v>90</v>
      </c>
      <c r="F44" s="9"/>
      <c r="G44" s="10"/>
      <c r="H44" s="10"/>
      <c r="I44" s="10"/>
      <c r="J44" s="10"/>
      <c r="K44" s="10"/>
      <c r="L44" s="10"/>
      <c r="M44" s="10"/>
      <c r="N44" s="11">
        <f>N45</f>
        <v>49.5</v>
      </c>
    </row>
    <row r="45" spans="1:14" ht="12.75">
      <c r="A45" s="7" t="s">
        <v>91</v>
      </c>
      <c r="B45" s="7"/>
      <c r="C45" s="8" t="s">
        <v>100</v>
      </c>
      <c r="D45" s="9" t="s">
        <v>140</v>
      </c>
      <c r="E45" s="9" t="s">
        <v>92</v>
      </c>
      <c r="F45" s="9"/>
      <c r="G45" s="10"/>
      <c r="H45" s="10"/>
      <c r="I45" s="10"/>
      <c r="J45" s="10"/>
      <c r="K45" s="10"/>
      <c r="L45" s="10"/>
      <c r="M45" s="10"/>
      <c r="N45" s="11">
        <f>N46</f>
        <v>49.5</v>
      </c>
    </row>
    <row r="46" spans="1:14" ht="25.5">
      <c r="A46" s="17" t="s">
        <v>101</v>
      </c>
      <c r="B46" s="17"/>
      <c r="C46" s="18" t="s">
        <v>100</v>
      </c>
      <c r="D46" s="19" t="s">
        <v>140</v>
      </c>
      <c r="E46" s="19" t="s">
        <v>141</v>
      </c>
      <c r="F46" s="19" t="s">
        <v>94</v>
      </c>
      <c r="G46" s="21"/>
      <c r="H46" s="21"/>
      <c r="I46" s="21"/>
      <c r="J46" s="21"/>
      <c r="K46" s="21"/>
      <c r="L46" s="21"/>
      <c r="M46" s="21"/>
      <c r="N46" s="43">
        <v>49.5</v>
      </c>
    </row>
    <row r="47" spans="1:14" ht="12.75">
      <c r="A47" s="12" t="s">
        <v>102</v>
      </c>
      <c r="B47" s="12"/>
      <c r="C47" s="13" t="s">
        <v>100</v>
      </c>
      <c r="D47" s="14" t="s">
        <v>70</v>
      </c>
      <c r="E47" s="14"/>
      <c r="F47" s="14"/>
      <c r="G47" s="15"/>
      <c r="H47" s="15"/>
      <c r="I47" s="15"/>
      <c r="J47" s="15"/>
      <c r="K47" s="15"/>
      <c r="L47" s="15"/>
      <c r="M47" s="15"/>
      <c r="N47" s="16">
        <f>N48</f>
        <v>145.5</v>
      </c>
    </row>
    <row r="48" spans="1:14" ht="25.5">
      <c r="A48" s="7" t="s">
        <v>89</v>
      </c>
      <c r="B48" s="12"/>
      <c r="C48" s="13" t="s">
        <v>100</v>
      </c>
      <c r="D48" s="14" t="s">
        <v>70</v>
      </c>
      <c r="E48" s="14" t="s">
        <v>90</v>
      </c>
      <c r="F48" s="14"/>
      <c r="G48" s="15"/>
      <c r="H48" s="15"/>
      <c r="I48" s="15"/>
      <c r="J48" s="15"/>
      <c r="K48" s="15"/>
      <c r="L48" s="15"/>
      <c r="M48" s="15"/>
      <c r="N48" s="16">
        <f>N49</f>
        <v>145.5</v>
      </c>
    </row>
    <row r="49" spans="1:14" ht="12.75">
      <c r="A49" s="17" t="s">
        <v>91</v>
      </c>
      <c r="B49" s="12"/>
      <c r="C49" s="18" t="s">
        <v>100</v>
      </c>
      <c r="D49" s="19" t="s">
        <v>70</v>
      </c>
      <c r="E49" s="19" t="s">
        <v>92</v>
      </c>
      <c r="F49" s="19"/>
      <c r="G49" s="21"/>
      <c r="H49" s="21"/>
      <c r="I49" s="21"/>
      <c r="J49" s="21"/>
      <c r="K49" s="21"/>
      <c r="L49" s="21"/>
      <c r="M49" s="21"/>
      <c r="N49" s="22">
        <f>N50</f>
        <v>145.5</v>
      </c>
    </row>
    <row r="50" spans="1:14" ht="25.5">
      <c r="A50" s="17" t="s">
        <v>101</v>
      </c>
      <c r="B50" s="17"/>
      <c r="C50" s="18" t="s">
        <v>100</v>
      </c>
      <c r="D50" s="19" t="s">
        <v>70</v>
      </c>
      <c r="E50" s="19" t="s">
        <v>27</v>
      </c>
      <c r="F50" s="19" t="s">
        <v>94</v>
      </c>
      <c r="G50" s="21"/>
      <c r="H50" s="21"/>
      <c r="I50" s="21"/>
      <c r="J50" s="21"/>
      <c r="K50" s="21"/>
      <c r="L50" s="21"/>
      <c r="M50" s="21"/>
      <c r="N50" s="43">
        <v>145.5</v>
      </c>
    </row>
    <row r="51" spans="1:14" ht="12.75">
      <c r="A51" s="7" t="s">
        <v>32</v>
      </c>
      <c r="B51" s="7"/>
      <c r="C51" s="8" t="s">
        <v>88</v>
      </c>
      <c r="D51" s="9"/>
      <c r="E51" s="9"/>
      <c r="F51" s="9"/>
      <c r="G51" s="10"/>
      <c r="H51" s="10"/>
      <c r="I51" s="10"/>
      <c r="J51" s="10"/>
      <c r="K51" s="10"/>
      <c r="L51" s="10"/>
      <c r="M51" s="10"/>
      <c r="N51" s="11">
        <f>N52+N56</f>
        <v>271.3</v>
      </c>
    </row>
    <row r="52" spans="1:14" ht="12.75">
      <c r="A52" s="7" t="s">
        <v>137</v>
      </c>
      <c r="B52" s="7"/>
      <c r="C52" s="8" t="s">
        <v>88</v>
      </c>
      <c r="D52" s="9" t="s">
        <v>103</v>
      </c>
      <c r="E52" s="9"/>
      <c r="F52" s="9"/>
      <c r="G52" s="10"/>
      <c r="H52" s="10"/>
      <c r="I52" s="10"/>
      <c r="J52" s="10"/>
      <c r="K52" s="10"/>
      <c r="L52" s="10"/>
      <c r="M52" s="10"/>
      <c r="N52" s="11">
        <f>N55</f>
        <v>229.3</v>
      </c>
    </row>
    <row r="53" spans="1:14" ht="25.5">
      <c r="A53" s="7" t="s">
        <v>89</v>
      </c>
      <c r="B53" s="7"/>
      <c r="C53" s="8" t="s">
        <v>88</v>
      </c>
      <c r="D53" s="9" t="s">
        <v>103</v>
      </c>
      <c r="E53" s="9" t="s">
        <v>90</v>
      </c>
      <c r="F53" s="9"/>
      <c r="G53" s="10"/>
      <c r="H53" s="10"/>
      <c r="I53" s="10"/>
      <c r="J53" s="10"/>
      <c r="K53" s="10"/>
      <c r="L53" s="10"/>
      <c r="M53" s="10"/>
      <c r="N53" s="11">
        <f>N54</f>
        <v>229.3</v>
      </c>
    </row>
    <row r="54" spans="1:14" ht="12.75">
      <c r="A54" s="17" t="s">
        <v>91</v>
      </c>
      <c r="B54" s="7"/>
      <c r="C54" s="18" t="s">
        <v>88</v>
      </c>
      <c r="D54" s="19" t="s">
        <v>103</v>
      </c>
      <c r="E54" s="19" t="s">
        <v>92</v>
      </c>
      <c r="F54" s="19"/>
      <c r="G54" s="21"/>
      <c r="H54" s="21"/>
      <c r="I54" s="21"/>
      <c r="J54" s="21"/>
      <c r="K54" s="21"/>
      <c r="L54" s="21"/>
      <c r="M54" s="21"/>
      <c r="N54" s="22">
        <f>N55</f>
        <v>229.3</v>
      </c>
    </row>
    <row r="55" spans="1:14" ht="38.25">
      <c r="A55" s="17" t="s">
        <v>76</v>
      </c>
      <c r="B55" s="17"/>
      <c r="C55" s="18" t="s">
        <v>88</v>
      </c>
      <c r="D55" s="19" t="s">
        <v>103</v>
      </c>
      <c r="E55" s="19" t="s">
        <v>33</v>
      </c>
      <c r="F55" s="19" t="s">
        <v>99</v>
      </c>
      <c r="G55" s="21"/>
      <c r="H55" s="21"/>
      <c r="I55" s="21"/>
      <c r="J55" s="21"/>
      <c r="K55" s="21"/>
      <c r="L55" s="21"/>
      <c r="M55" s="21"/>
      <c r="N55" s="43">
        <v>229.3</v>
      </c>
    </row>
    <row r="56" spans="1:14" ht="25.5">
      <c r="A56" s="12" t="s">
        <v>153</v>
      </c>
      <c r="B56" s="12"/>
      <c r="C56" s="13" t="s">
        <v>88</v>
      </c>
      <c r="D56" s="14" t="s">
        <v>154</v>
      </c>
      <c r="E56" s="14"/>
      <c r="F56" s="19"/>
      <c r="G56" s="21"/>
      <c r="H56" s="21"/>
      <c r="I56" s="21"/>
      <c r="J56" s="21"/>
      <c r="K56" s="21"/>
      <c r="L56" s="21"/>
      <c r="M56" s="21"/>
      <c r="N56" s="22">
        <f>N57</f>
        <v>42</v>
      </c>
    </row>
    <row r="57" spans="1:14" ht="25.5">
      <c r="A57" s="7" t="s">
        <v>89</v>
      </c>
      <c r="B57" s="7"/>
      <c r="C57" s="8" t="s">
        <v>88</v>
      </c>
      <c r="D57" s="9" t="s">
        <v>154</v>
      </c>
      <c r="E57" s="9" t="s">
        <v>90</v>
      </c>
      <c r="F57" s="19"/>
      <c r="G57" s="21"/>
      <c r="H57" s="21"/>
      <c r="I57" s="21"/>
      <c r="J57" s="21"/>
      <c r="K57" s="21"/>
      <c r="L57" s="21"/>
      <c r="M57" s="21"/>
      <c r="N57" s="22">
        <f>N58</f>
        <v>42</v>
      </c>
    </row>
    <row r="58" spans="1:14" ht="12.75">
      <c r="A58" s="17" t="s">
        <v>91</v>
      </c>
      <c r="B58" s="7"/>
      <c r="C58" s="18" t="s">
        <v>88</v>
      </c>
      <c r="D58" s="19" t="s">
        <v>154</v>
      </c>
      <c r="E58" s="19" t="s">
        <v>92</v>
      </c>
      <c r="F58" s="19"/>
      <c r="G58" s="21"/>
      <c r="H58" s="21"/>
      <c r="I58" s="21"/>
      <c r="J58" s="21"/>
      <c r="K58" s="21"/>
      <c r="L58" s="21"/>
      <c r="M58" s="21"/>
      <c r="N58" s="22">
        <f>N59</f>
        <v>42</v>
      </c>
    </row>
    <row r="59" spans="1:14" ht="25.5">
      <c r="A59" s="17" t="s">
        <v>155</v>
      </c>
      <c r="B59" s="17"/>
      <c r="C59" s="18" t="s">
        <v>88</v>
      </c>
      <c r="D59" s="19" t="s">
        <v>154</v>
      </c>
      <c r="E59" s="19" t="s">
        <v>156</v>
      </c>
      <c r="F59" s="19" t="s">
        <v>94</v>
      </c>
      <c r="G59" s="21"/>
      <c r="H59" s="21"/>
      <c r="I59" s="21"/>
      <c r="J59" s="21"/>
      <c r="K59" s="21"/>
      <c r="L59" s="21"/>
      <c r="M59" s="21"/>
      <c r="N59" s="22">
        <v>42</v>
      </c>
    </row>
    <row r="60" spans="1:14" ht="12.75">
      <c r="A60" s="7" t="s">
        <v>74</v>
      </c>
      <c r="B60" s="7"/>
      <c r="C60" s="8" t="s">
        <v>104</v>
      </c>
      <c r="D60" s="9"/>
      <c r="E60" s="9"/>
      <c r="F60" s="9"/>
      <c r="G60" s="10"/>
      <c r="H60" s="10"/>
      <c r="I60" s="10"/>
      <c r="J60" s="10"/>
      <c r="K60" s="10"/>
      <c r="L60" s="10"/>
      <c r="M60" s="10"/>
      <c r="N60" s="11">
        <f>N62+N66+N70+N88</f>
        <v>11051.4</v>
      </c>
    </row>
    <row r="61" spans="1:14" ht="12.75">
      <c r="A61" s="12" t="s">
        <v>34</v>
      </c>
      <c r="B61" s="12"/>
      <c r="C61" s="13" t="s">
        <v>104</v>
      </c>
      <c r="D61" s="14" t="s">
        <v>78</v>
      </c>
      <c r="E61" s="14"/>
      <c r="F61" s="14"/>
      <c r="G61" s="15"/>
      <c r="H61" s="15"/>
      <c r="I61" s="15"/>
      <c r="J61" s="15"/>
      <c r="K61" s="15"/>
      <c r="L61" s="15"/>
      <c r="M61" s="15"/>
      <c r="N61" s="25">
        <f>N64+N65</f>
        <v>181.9</v>
      </c>
    </row>
    <row r="62" spans="1:14" ht="25.5">
      <c r="A62" s="7" t="s">
        <v>89</v>
      </c>
      <c r="B62" s="12"/>
      <c r="C62" s="13" t="s">
        <v>104</v>
      </c>
      <c r="D62" s="14" t="s">
        <v>78</v>
      </c>
      <c r="E62" s="14" t="s">
        <v>90</v>
      </c>
      <c r="F62" s="14"/>
      <c r="G62" s="15"/>
      <c r="H62" s="15"/>
      <c r="I62" s="15"/>
      <c r="J62" s="15"/>
      <c r="K62" s="15"/>
      <c r="L62" s="15"/>
      <c r="M62" s="15"/>
      <c r="N62" s="25">
        <f>N63</f>
        <v>181.9</v>
      </c>
    </row>
    <row r="63" spans="1:14" ht="12.75">
      <c r="A63" s="17" t="s">
        <v>91</v>
      </c>
      <c r="B63" s="12"/>
      <c r="C63" s="18" t="s">
        <v>104</v>
      </c>
      <c r="D63" s="19" t="s">
        <v>78</v>
      </c>
      <c r="E63" s="19" t="s">
        <v>92</v>
      </c>
      <c r="F63" s="19"/>
      <c r="G63" s="21"/>
      <c r="H63" s="21"/>
      <c r="I63" s="21"/>
      <c r="J63" s="21"/>
      <c r="K63" s="21"/>
      <c r="L63" s="21"/>
      <c r="M63" s="21"/>
      <c r="N63" s="38">
        <f>N64+N65</f>
        <v>181.9</v>
      </c>
    </row>
    <row r="64" spans="1:14" ht="38.25">
      <c r="A64" s="17" t="s">
        <v>75</v>
      </c>
      <c r="B64" s="17"/>
      <c r="C64" s="18" t="s">
        <v>104</v>
      </c>
      <c r="D64" s="19" t="s">
        <v>78</v>
      </c>
      <c r="E64" s="23" t="s">
        <v>37</v>
      </c>
      <c r="F64" s="19" t="s">
        <v>94</v>
      </c>
      <c r="G64" s="21">
        <v>10</v>
      </c>
      <c r="H64" s="21"/>
      <c r="I64" s="21"/>
      <c r="J64" s="21"/>
      <c r="K64" s="21"/>
      <c r="L64" s="21"/>
      <c r="M64" s="21"/>
      <c r="N64" s="43">
        <v>109.3</v>
      </c>
    </row>
    <row r="65" spans="1:14" ht="25.5">
      <c r="A65" s="17" t="s">
        <v>67</v>
      </c>
      <c r="B65" s="17"/>
      <c r="C65" s="18" t="s">
        <v>104</v>
      </c>
      <c r="D65" s="19" t="s">
        <v>78</v>
      </c>
      <c r="E65" s="26" t="s">
        <v>35</v>
      </c>
      <c r="F65" s="19" t="s">
        <v>105</v>
      </c>
      <c r="G65" s="21"/>
      <c r="H65" s="21"/>
      <c r="I65" s="21"/>
      <c r="J65" s="21"/>
      <c r="K65" s="21"/>
      <c r="L65" s="21"/>
      <c r="M65" s="21"/>
      <c r="N65" s="43">
        <v>72.6</v>
      </c>
    </row>
    <row r="66" spans="1:14" ht="12.75">
      <c r="A66" s="12" t="s">
        <v>36</v>
      </c>
      <c r="B66" s="12"/>
      <c r="C66" s="13" t="s">
        <v>104</v>
      </c>
      <c r="D66" s="14" t="s">
        <v>83</v>
      </c>
      <c r="E66" s="14"/>
      <c r="F66" s="14"/>
      <c r="G66" s="15"/>
      <c r="H66" s="15"/>
      <c r="I66" s="15"/>
      <c r="J66" s="15"/>
      <c r="K66" s="15"/>
      <c r="L66" s="15"/>
      <c r="M66" s="15"/>
      <c r="N66" s="16">
        <f>N67</f>
        <v>19.8</v>
      </c>
    </row>
    <row r="67" spans="1:14" ht="25.5">
      <c r="A67" s="7" t="s">
        <v>89</v>
      </c>
      <c r="B67" s="12"/>
      <c r="C67" s="13" t="s">
        <v>104</v>
      </c>
      <c r="D67" s="14" t="s">
        <v>83</v>
      </c>
      <c r="E67" s="14" t="s">
        <v>90</v>
      </c>
      <c r="F67" s="14"/>
      <c r="G67" s="15"/>
      <c r="H67" s="15"/>
      <c r="I67" s="15"/>
      <c r="J67" s="15"/>
      <c r="K67" s="15"/>
      <c r="L67" s="15"/>
      <c r="M67" s="15"/>
      <c r="N67" s="16">
        <f>N68</f>
        <v>19.8</v>
      </c>
    </row>
    <row r="68" spans="1:14" ht="12.75">
      <c r="A68" s="17" t="s">
        <v>91</v>
      </c>
      <c r="B68" s="12"/>
      <c r="C68" s="13" t="s">
        <v>104</v>
      </c>
      <c r="D68" s="14" t="s">
        <v>83</v>
      </c>
      <c r="E68" s="14" t="s">
        <v>92</v>
      </c>
      <c r="F68" s="14"/>
      <c r="G68" s="15"/>
      <c r="H68" s="15"/>
      <c r="I68" s="15"/>
      <c r="J68" s="15"/>
      <c r="K68" s="15"/>
      <c r="L68" s="15"/>
      <c r="M68" s="15"/>
      <c r="N68" s="16">
        <f>N69</f>
        <v>19.8</v>
      </c>
    </row>
    <row r="69" spans="1:14" ht="25.5">
      <c r="A69" s="17" t="s">
        <v>101</v>
      </c>
      <c r="B69" s="17"/>
      <c r="C69" s="18" t="s">
        <v>104</v>
      </c>
      <c r="D69" s="19" t="s">
        <v>83</v>
      </c>
      <c r="E69" s="19" t="s">
        <v>38</v>
      </c>
      <c r="F69" s="19" t="s">
        <v>106</v>
      </c>
      <c r="G69" s="21"/>
      <c r="H69" s="21"/>
      <c r="I69" s="21"/>
      <c r="J69" s="21"/>
      <c r="K69" s="21"/>
      <c r="L69" s="21"/>
      <c r="M69" s="21"/>
      <c r="N69" s="43">
        <v>19.8</v>
      </c>
    </row>
    <row r="70" spans="1:14" ht="12.75">
      <c r="A70" s="12" t="s">
        <v>39</v>
      </c>
      <c r="B70" s="12"/>
      <c r="C70" s="13" t="s">
        <v>104</v>
      </c>
      <c r="D70" s="14" t="s">
        <v>100</v>
      </c>
      <c r="E70" s="14"/>
      <c r="F70" s="14"/>
      <c r="G70" s="15"/>
      <c r="H70" s="15"/>
      <c r="I70" s="15"/>
      <c r="J70" s="15"/>
      <c r="K70" s="15"/>
      <c r="L70" s="15"/>
      <c r="M70" s="15"/>
      <c r="N70" s="16">
        <f>N71+N75+N79+N83</f>
        <v>3892.2</v>
      </c>
    </row>
    <row r="71" spans="1:14" ht="12.75">
      <c r="A71" s="7" t="s">
        <v>40</v>
      </c>
      <c r="B71" s="7"/>
      <c r="C71" s="8" t="s">
        <v>104</v>
      </c>
      <c r="D71" s="9" t="s">
        <v>100</v>
      </c>
      <c r="E71" s="9"/>
      <c r="F71" s="9"/>
      <c r="G71" s="10" t="e">
        <f>#REF!+#REF!+G74+#REF!</f>
        <v>#REF!</v>
      </c>
      <c r="H71" s="10" t="e">
        <f>#REF!+#REF!+H74+#REF!</f>
        <v>#REF!</v>
      </c>
      <c r="I71" s="10" t="e">
        <f>#REF!+#REF!+I74+#REF!</f>
        <v>#REF!</v>
      </c>
      <c r="J71" s="10" t="e">
        <f>#REF!+#REF!+J74+#REF!</f>
        <v>#REF!</v>
      </c>
      <c r="K71" s="10"/>
      <c r="L71" s="10"/>
      <c r="M71" s="10" t="e">
        <f>G71+H71+I71+J71</f>
        <v>#REF!</v>
      </c>
      <c r="N71" s="11">
        <f>N72</f>
        <v>2596.3</v>
      </c>
    </row>
    <row r="72" spans="1:14" ht="25.5">
      <c r="A72" s="7" t="s">
        <v>89</v>
      </c>
      <c r="B72" s="7"/>
      <c r="C72" s="8" t="s">
        <v>104</v>
      </c>
      <c r="D72" s="9" t="s">
        <v>100</v>
      </c>
      <c r="E72" s="9" t="s">
        <v>90</v>
      </c>
      <c r="F72" s="9"/>
      <c r="G72" s="10"/>
      <c r="H72" s="10"/>
      <c r="I72" s="10"/>
      <c r="J72" s="10"/>
      <c r="K72" s="10"/>
      <c r="L72" s="10"/>
      <c r="M72" s="10"/>
      <c r="N72" s="11">
        <f>N73</f>
        <v>2596.3</v>
      </c>
    </row>
    <row r="73" spans="1:14" ht="12.75">
      <c r="A73" s="17" t="s">
        <v>91</v>
      </c>
      <c r="B73" s="7"/>
      <c r="C73" s="18" t="s">
        <v>104</v>
      </c>
      <c r="D73" s="19" t="s">
        <v>100</v>
      </c>
      <c r="E73" s="19" t="s">
        <v>92</v>
      </c>
      <c r="F73" s="19"/>
      <c r="G73" s="21"/>
      <c r="H73" s="21"/>
      <c r="I73" s="21"/>
      <c r="J73" s="21"/>
      <c r="K73" s="21"/>
      <c r="L73" s="21"/>
      <c r="M73" s="21"/>
      <c r="N73" s="22">
        <f>N74</f>
        <v>2596.3</v>
      </c>
    </row>
    <row r="74" spans="1:14" ht="25.5">
      <c r="A74" s="17" t="s">
        <v>101</v>
      </c>
      <c r="B74" s="17"/>
      <c r="C74" s="18" t="s">
        <v>104</v>
      </c>
      <c r="D74" s="19" t="s">
        <v>100</v>
      </c>
      <c r="E74" s="19" t="s">
        <v>41</v>
      </c>
      <c r="F74" s="19" t="s">
        <v>94</v>
      </c>
      <c r="G74" s="27" t="s">
        <v>4</v>
      </c>
      <c r="H74" s="21" t="s">
        <v>5</v>
      </c>
      <c r="I74" s="21" t="s">
        <v>3</v>
      </c>
      <c r="J74" s="21" t="s">
        <v>2</v>
      </c>
      <c r="K74" s="21"/>
      <c r="L74" s="21"/>
      <c r="M74" s="21">
        <f>G74+H74+I74+J74</f>
        <v>1422.7</v>
      </c>
      <c r="N74" s="43">
        <v>2596.3</v>
      </c>
    </row>
    <row r="75" spans="1:14" ht="12.75">
      <c r="A75" s="7" t="s">
        <v>42</v>
      </c>
      <c r="B75" s="7"/>
      <c r="C75" s="8" t="s">
        <v>104</v>
      </c>
      <c r="D75" s="9" t="s">
        <v>100</v>
      </c>
      <c r="E75" s="9"/>
      <c r="F75" s="9"/>
      <c r="G75" s="10" t="e">
        <f>G78+#REF!+#REF!</f>
        <v>#REF!</v>
      </c>
      <c r="H75" s="10" t="e">
        <f>H78+#REF!+#REF!</f>
        <v>#REF!</v>
      </c>
      <c r="I75" s="10" t="e">
        <f>I78+#REF!+#REF!</f>
        <v>#REF!</v>
      </c>
      <c r="J75" s="10" t="e">
        <f>J78+#REF!+#REF!</f>
        <v>#REF!</v>
      </c>
      <c r="K75" s="10"/>
      <c r="L75" s="10"/>
      <c r="M75" s="10" t="e">
        <f>G75+H75+I75+J75</f>
        <v>#REF!</v>
      </c>
      <c r="N75" s="11">
        <f>N76</f>
        <v>3.7</v>
      </c>
    </row>
    <row r="76" spans="1:14" ht="25.5">
      <c r="A76" s="7" t="s">
        <v>89</v>
      </c>
      <c r="B76" s="7"/>
      <c r="C76" s="8" t="s">
        <v>104</v>
      </c>
      <c r="D76" s="9" t="s">
        <v>100</v>
      </c>
      <c r="E76" s="9" t="s">
        <v>90</v>
      </c>
      <c r="F76" s="9"/>
      <c r="G76" s="10"/>
      <c r="H76" s="10"/>
      <c r="I76" s="10"/>
      <c r="J76" s="10"/>
      <c r="K76" s="10"/>
      <c r="L76" s="10"/>
      <c r="M76" s="10"/>
      <c r="N76" s="11">
        <f>N77</f>
        <v>3.7</v>
      </c>
    </row>
    <row r="77" spans="1:14" ht="12.75">
      <c r="A77" s="17" t="s">
        <v>91</v>
      </c>
      <c r="B77" s="7"/>
      <c r="C77" s="18" t="s">
        <v>104</v>
      </c>
      <c r="D77" s="19" t="s">
        <v>100</v>
      </c>
      <c r="E77" s="19" t="s">
        <v>92</v>
      </c>
      <c r="F77" s="19"/>
      <c r="G77" s="21"/>
      <c r="H77" s="21"/>
      <c r="I77" s="21"/>
      <c r="J77" s="21"/>
      <c r="K77" s="21"/>
      <c r="L77" s="21"/>
      <c r="M77" s="21"/>
      <c r="N77" s="22">
        <f>N78</f>
        <v>3.7</v>
      </c>
    </row>
    <row r="78" spans="1:14" ht="25.5">
      <c r="A78" s="17" t="s">
        <v>101</v>
      </c>
      <c r="B78" s="17"/>
      <c r="C78" s="18" t="s">
        <v>104</v>
      </c>
      <c r="D78" s="19" t="s">
        <v>100</v>
      </c>
      <c r="E78" s="9" t="s">
        <v>43</v>
      </c>
      <c r="F78" s="19" t="s">
        <v>94</v>
      </c>
      <c r="G78" s="21">
        <v>130</v>
      </c>
      <c r="H78" s="21"/>
      <c r="I78" s="21"/>
      <c r="J78" s="21"/>
      <c r="K78" s="21"/>
      <c r="L78" s="21"/>
      <c r="M78" s="21">
        <f>G78+H78+I78+J78</f>
        <v>130</v>
      </c>
      <c r="N78" s="43">
        <v>3.7</v>
      </c>
    </row>
    <row r="79" spans="1:14" ht="12.75">
      <c r="A79" s="7" t="s">
        <v>110</v>
      </c>
      <c r="B79" s="7"/>
      <c r="C79" s="8" t="s">
        <v>104</v>
      </c>
      <c r="D79" s="9" t="s">
        <v>100</v>
      </c>
      <c r="E79" s="9"/>
      <c r="F79" s="9"/>
      <c r="G79" s="10">
        <f>G82</f>
        <v>90</v>
      </c>
      <c r="H79" s="10">
        <f>H82</f>
        <v>90</v>
      </c>
      <c r="I79" s="10">
        <f>I82</f>
        <v>90</v>
      </c>
      <c r="J79" s="10">
        <f>J82</f>
        <v>90</v>
      </c>
      <c r="K79" s="10"/>
      <c r="L79" s="10"/>
      <c r="M79" s="10">
        <f>G79+H79+I79+J79</f>
        <v>360</v>
      </c>
      <c r="N79" s="11">
        <f>N80</f>
        <v>0</v>
      </c>
    </row>
    <row r="80" spans="1:14" ht="25.5">
      <c r="A80" s="7" t="s">
        <v>89</v>
      </c>
      <c r="B80" s="7"/>
      <c r="C80" s="8" t="s">
        <v>104</v>
      </c>
      <c r="D80" s="9" t="s">
        <v>100</v>
      </c>
      <c r="E80" s="9" t="s">
        <v>90</v>
      </c>
      <c r="F80" s="9"/>
      <c r="G80" s="10"/>
      <c r="H80" s="10"/>
      <c r="I80" s="10"/>
      <c r="J80" s="10"/>
      <c r="K80" s="10"/>
      <c r="L80" s="10"/>
      <c r="M80" s="10"/>
      <c r="N80" s="11">
        <f>N81</f>
        <v>0</v>
      </c>
    </row>
    <row r="81" spans="1:14" ht="12.75">
      <c r="A81" s="17" t="s">
        <v>91</v>
      </c>
      <c r="B81" s="7"/>
      <c r="C81" s="8" t="s">
        <v>104</v>
      </c>
      <c r="D81" s="9" t="s">
        <v>100</v>
      </c>
      <c r="E81" s="9" t="s">
        <v>92</v>
      </c>
      <c r="F81" s="9"/>
      <c r="G81" s="10"/>
      <c r="H81" s="10"/>
      <c r="I81" s="10"/>
      <c r="J81" s="10"/>
      <c r="K81" s="10"/>
      <c r="L81" s="10"/>
      <c r="M81" s="10"/>
      <c r="N81" s="11">
        <f>N82</f>
        <v>0</v>
      </c>
    </row>
    <row r="82" spans="1:14" ht="25.5">
      <c r="A82" s="17" t="s">
        <v>101</v>
      </c>
      <c r="B82" s="17"/>
      <c r="C82" s="18" t="s">
        <v>104</v>
      </c>
      <c r="D82" s="19" t="s">
        <v>100</v>
      </c>
      <c r="E82" s="9" t="s">
        <v>44</v>
      </c>
      <c r="F82" s="19" t="s">
        <v>94</v>
      </c>
      <c r="G82" s="21">
        <v>90</v>
      </c>
      <c r="H82" s="21">
        <v>90</v>
      </c>
      <c r="I82" s="21">
        <v>90</v>
      </c>
      <c r="J82" s="21">
        <v>90</v>
      </c>
      <c r="K82" s="21"/>
      <c r="L82" s="21"/>
      <c r="M82" s="21">
        <f>G82+H82+I82+J82</f>
        <v>360</v>
      </c>
      <c r="N82" s="43">
        <v>0</v>
      </c>
    </row>
    <row r="83" spans="1:14" ht="25.5">
      <c r="A83" s="7" t="s">
        <v>111</v>
      </c>
      <c r="B83" s="7"/>
      <c r="C83" s="8" t="s">
        <v>104</v>
      </c>
      <c r="D83" s="9" t="s">
        <v>100</v>
      </c>
      <c r="E83" s="9"/>
      <c r="F83" s="9"/>
      <c r="G83" s="10" t="e">
        <f>#REF!+#REF!+#REF!+#REF!</f>
        <v>#REF!</v>
      </c>
      <c r="H83" s="10" t="e">
        <f>#REF!+#REF!+#REF!+#REF!</f>
        <v>#REF!</v>
      </c>
      <c r="I83" s="10" t="e">
        <f>#REF!+#REF!+#REF!+#REF!</f>
        <v>#REF!</v>
      </c>
      <c r="J83" s="10" t="e">
        <f>#REF!+#REF!+#REF!+#REF!</f>
        <v>#REF!</v>
      </c>
      <c r="K83" s="10"/>
      <c r="L83" s="10"/>
      <c r="M83" s="10" t="e">
        <f>G83+H83+I83+J83</f>
        <v>#REF!</v>
      </c>
      <c r="N83" s="11">
        <f>N84</f>
        <v>1292.2</v>
      </c>
    </row>
    <row r="84" spans="1:14" ht="25.5">
      <c r="A84" s="7" t="s">
        <v>89</v>
      </c>
      <c r="B84" s="7"/>
      <c r="C84" s="8" t="s">
        <v>104</v>
      </c>
      <c r="D84" s="9" t="s">
        <v>100</v>
      </c>
      <c r="E84" s="9" t="s">
        <v>90</v>
      </c>
      <c r="F84" s="9"/>
      <c r="G84" s="10"/>
      <c r="H84" s="10"/>
      <c r="I84" s="10"/>
      <c r="J84" s="10"/>
      <c r="K84" s="10"/>
      <c r="L84" s="10"/>
      <c r="M84" s="10"/>
      <c r="N84" s="11">
        <f>N85</f>
        <v>1292.2</v>
      </c>
    </row>
    <row r="85" spans="1:14" ht="12.75">
      <c r="A85" s="17" t="s">
        <v>91</v>
      </c>
      <c r="B85" s="7"/>
      <c r="C85" s="8" t="s">
        <v>104</v>
      </c>
      <c r="D85" s="9" t="s">
        <v>100</v>
      </c>
      <c r="E85" s="9" t="s">
        <v>92</v>
      </c>
      <c r="F85" s="9"/>
      <c r="G85" s="10"/>
      <c r="H85" s="10"/>
      <c r="I85" s="10"/>
      <c r="J85" s="10"/>
      <c r="K85" s="10"/>
      <c r="L85" s="10"/>
      <c r="M85" s="10"/>
      <c r="N85" s="11">
        <f>N86+N87</f>
        <v>1292.2</v>
      </c>
    </row>
    <row r="86" spans="1:14" ht="25.5">
      <c r="A86" s="17" t="s">
        <v>101</v>
      </c>
      <c r="B86" s="17"/>
      <c r="C86" s="18" t="s">
        <v>104</v>
      </c>
      <c r="D86" s="19" t="s">
        <v>100</v>
      </c>
      <c r="E86" s="9" t="s">
        <v>45</v>
      </c>
      <c r="F86" s="19" t="s">
        <v>94</v>
      </c>
      <c r="G86" s="21"/>
      <c r="H86" s="21"/>
      <c r="I86" s="21"/>
      <c r="J86" s="21"/>
      <c r="K86" s="21"/>
      <c r="L86" s="21"/>
      <c r="M86" s="21"/>
      <c r="N86" s="43">
        <v>1235.5</v>
      </c>
    </row>
    <row r="87" spans="1:14" ht="25.5">
      <c r="A87" s="17" t="s">
        <v>101</v>
      </c>
      <c r="B87" s="17"/>
      <c r="C87" s="18" t="s">
        <v>104</v>
      </c>
      <c r="D87" s="19" t="s">
        <v>100</v>
      </c>
      <c r="E87" s="9" t="s">
        <v>38</v>
      </c>
      <c r="F87" s="19" t="s">
        <v>94</v>
      </c>
      <c r="G87" s="21"/>
      <c r="H87" s="21"/>
      <c r="I87" s="21"/>
      <c r="J87" s="21"/>
      <c r="K87" s="21"/>
      <c r="L87" s="21"/>
      <c r="M87" s="21"/>
      <c r="N87" s="43">
        <v>56.7</v>
      </c>
    </row>
    <row r="88" spans="1:14" ht="12.75">
      <c r="A88" s="28" t="s">
        <v>46</v>
      </c>
      <c r="B88" s="28"/>
      <c r="C88" s="29" t="s">
        <v>104</v>
      </c>
      <c r="D88" s="14" t="s">
        <v>104</v>
      </c>
      <c r="E88" s="14"/>
      <c r="F88" s="14"/>
      <c r="G88" s="15"/>
      <c r="H88" s="15"/>
      <c r="I88" s="15"/>
      <c r="J88" s="15"/>
      <c r="K88" s="15"/>
      <c r="L88" s="15"/>
      <c r="M88" s="15"/>
      <c r="N88" s="16">
        <f>N89</f>
        <v>6957.5</v>
      </c>
    </row>
    <row r="89" spans="1:14" ht="25.5">
      <c r="A89" s="7" t="s">
        <v>89</v>
      </c>
      <c r="B89" s="28"/>
      <c r="C89" s="29" t="s">
        <v>104</v>
      </c>
      <c r="D89" s="14" t="s">
        <v>104</v>
      </c>
      <c r="E89" s="14" t="s">
        <v>90</v>
      </c>
      <c r="F89" s="14"/>
      <c r="G89" s="15"/>
      <c r="H89" s="15"/>
      <c r="I89" s="15"/>
      <c r="J89" s="15"/>
      <c r="K89" s="15"/>
      <c r="L89" s="15"/>
      <c r="M89" s="15"/>
      <c r="N89" s="16">
        <f>N90</f>
        <v>6957.5</v>
      </c>
    </row>
    <row r="90" spans="1:14" ht="12.75">
      <c r="A90" s="17" t="s">
        <v>91</v>
      </c>
      <c r="B90" s="28"/>
      <c r="C90" s="31" t="s">
        <v>104</v>
      </c>
      <c r="D90" s="19" t="s">
        <v>104</v>
      </c>
      <c r="E90" s="19" t="s">
        <v>92</v>
      </c>
      <c r="F90" s="19"/>
      <c r="G90" s="21"/>
      <c r="H90" s="21"/>
      <c r="I90" s="21"/>
      <c r="J90" s="21"/>
      <c r="K90" s="21"/>
      <c r="L90" s="21"/>
      <c r="M90" s="21"/>
      <c r="N90" s="22">
        <f>N91+N92+N93+N94+N95+N96+N97</f>
        <v>6957.5</v>
      </c>
    </row>
    <row r="91" spans="1:14" ht="12.75">
      <c r="A91" s="30" t="s">
        <v>107</v>
      </c>
      <c r="B91" s="30"/>
      <c r="C91" s="31" t="s">
        <v>104</v>
      </c>
      <c r="D91" s="19" t="s">
        <v>104</v>
      </c>
      <c r="E91" s="19" t="s">
        <v>47</v>
      </c>
      <c r="F91" s="19" t="s">
        <v>19</v>
      </c>
      <c r="G91" s="21"/>
      <c r="H91" s="21"/>
      <c r="I91" s="21"/>
      <c r="J91" s="21"/>
      <c r="K91" s="21"/>
      <c r="L91" s="21"/>
      <c r="M91" s="21"/>
      <c r="N91" s="43">
        <v>3731.3</v>
      </c>
    </row>
    <row r="92" spans="1:14" ht="38.25">
      <c r="A92" s="39" t="s">
        <v>108</v>
      </c>
      <c r="B92" s="30"/>
      <c r="C92" s="31" t="s">
        <v>104</v>
      </c>
      <c r="D92" s="19" t="s">
        <v>104</v>
      </c>
      <c r="E92" s="19" t="s">
        <v>47</v>
      </c>
      <c r="F92" s="19" t="s">
        <v>56</v>
      </c>
      <c r="G92" s="21">
        <v>373.9</v>
      </c>
      <c r="H92" s="21"/>
      <c r="I92" s="21"/>
      <c r="J92" s="21"/>
      <c r="K92" s="21"/>
      <c r="L92" s="21"/>
      <c r="M92" s="21"/>
      <c r="N92" s="43">
        <v>1062.9</v>
      </c>
    </row>
    <row r="93" spans="1:14" ht="25.5">
      <c r="A93" s="39" t="s">
        <v>101</v>
      </c>
      <c r="B93" s="30"/>
      <c r="C93" s="31" t="s">
        <v>104</v>
      </c>
      <c r="D93" s="19" t="s">
        <v>104</v>
      </c>
      <c r="E93" s="19" t="s">
        <v>47</v>
      </c>
      <c r="F93" s="19" t="s">
        <v>94</v>
      </c>
      <c r="G93" s="21"/>
      <c r="H93" s="21"/>
      <c r="I93" s="21"/>
      <c r="J93" s="21"/>
      <c r="K93" s="21"/>
      <c r="L93" s="21"/>
      <c r="M93" s="21"/>
      <c r="N93" s="43">
        <v>1995.1</v>
      </c>
    </row>
    <row r="94" spans="1:14" ht="63.75">
      <c r="A94" s="30" t="s">
        <v>145</v>
      </c>
      <c r="B94" s="30"/>
      <c r="C94" s="31" t="s">
        <v>104</v>
      </c>
      <c r="D94" s="19" t="s">
        <v>104</v>
      </c>
      <c r="E94" s="9" t="s">
        <v>47</v>
      </c>
      <c r="F94" s="19" t="s">
        <v>60</v>
      </c>
      <c r="G94" s="21"/>
      <c r="H94" s="21"/>
      <c r="I94" s="21"/>
      <c r="J94" s="21"/>
      <c r="K94" s="21"/>
      <c r="L94" s="21"/>
      <c r="M94" s="21"/>
      <c r="N94" s="43">
        <v>24.2</v>
      </c>
    </row>
    <row r="95" spans="1:14" ht="25.5">
      <c r="A95" s="30" t="s">
        <v>97</v>
      </c>
      <c r="B95" s="30"/>
      <c r="C95" s="31" t="s">
        <v>104</v>
      </c>
      <c r="D95" s="19" t="s">
        <v>104</v>
      </c>
      <c r="E95" s="9" t="s">
        <v>47</v>
      </c>
      <c r="F95" s="19" t="s">
        <v>20</v>
      </c>
      <c r="G95" s="21"/>
      <c r="H95" s="21"/>
      <c r="I95" s="21"/>
      <c r="J95" s="21"/>
      <c r="K95" s="21"/>
      <c r="L95" s="21"/>
      <c r="M95" s="21"/>
      <c r="N95" s="43">
        <v>49.8</v>
      </c>
    </row>
    <row r="96" spans="1:14" ht="25.5">
      <c r="A96" s="30" t="s">
        <v>64</v>
      </c>
      <c r="B96" s="30"/>
      <c r="C96" s="31" t="s">
        <v>104</v>
      </c>
      <c r="D96" s="19" t="s">
        <v>104</v>
      </c>
      <c r="E96" s="9" t="s">
        <v>47</v>
      </c>
      <c r="F96" s="19" t="s">
        <v>59</v>
      </c>
      <c r="G96" s="21"/>
      <c r="H96" s="21"/>
      <c r="I96" s="21"/>
      <c r="J96" s="21"/>
      <c r="K96" s="21"/>
      <c r="L96" s="21"/>
      <c r="M96" s="21"/>
      <c r="N96" s="43">
        <v>3.5</v>
      </c>
    </row>
    <row r="97" spans="1:14" ht="12.75">
      <c r="A97" s="30" t="s">
        <v>62</v>
      </c>
      <c r="B97" s="30"/>
      <c r="C97" s="31" t="s">
        <v>104</v>
      </c>
      <c r="D97" s="19" t="s">
        <v>104</v>
      </c>
      <c r="E97" s="9" t="s">
        <v>47</v>
      </c>
      <c r="F97" s="19" t="s">
        <v>57</v>
      </c>
      <c r="G97" s="21"/>
      <c r="H97" s="21"/>
      <c r="I97" s="21"/>
      <c r="J97" s="21"/>
      <c r="K97" s="21"/>
      <c r="L97" s="21"/>
      <c r="M97" s="21"/>
      <c r="N97" s="43">
        <v>90.7</v>
      </c>
    </row>
    <row r="98" spans="1:14" ht="12.75">
      <c r="A98" s="7" t="s">
        <v>73</v>
      </c>
      <c r="B98" s="7"/>
      <c r="C98" s="8" t="s">
        <v>103</v>
      </c>
      <c r="D98" s="9"/>
      <c r="E98" s="9"/>
      <c r="F98" s="9"/>
      <c r="G98" s="10"/>
      <c r="H98" s="10"/>
      <c r="I98" s="10"/>
      <c r="J98" s="10"/>
      <c r="K98" s="10"/>
      <c r="L98" s="10"/>
      <c r="M98" s="10"/>
      <c r="N98" s="11">
        <f>N99</f>
        <v>9150.5</v>
      </c>
    </row>
    <row r="99" spans="1:14" ht="12.75">
      <c r="A99" s="12" t="s">
        <v>51</v>
      </c>
      <c r="B99" s="12"/>
      <c r="C99" s="13" t="s">
        <v>103</v>
      </c>
      <c r="D99" s="14" t="s">
        <v>78</v>
      </c>
      <c r="E99" s="14"/>
      <c r="F99" s="14"/>
      <c r="G99" s="15"/>
      <c r="H99" s="15"/>
      <c r="I99" s="15"/>
      <c r="J99" s="15"/>
      <c r="K99" s="15"/>
      <c r="L99" s="15"/>
      <c r="M99" s="15"/>
      <c r="N99" s="16">
        <f>N100</f>
        <v>9150.5</v>
      </c>
    </row>
    <row r="100" spans="1:14" ht="25.5">
      <c r="A100" s="7" t="s">
        <v>89</v>
      </c>
      <c r="B100" s="12"/>
      <c r="C100" s="13" t="s">
        <v>103</v>
      </c>
      <c r="D100" s="14" t="s">
        <v>78</v>
      </c>
      <c r="E100" s="14" t="s">
        <v>90</v>
      </c>
      <c r="F100" s="14"/>
      <c r="G100" s="15"/>
      <c r="H100" s="15"/>
      <c r="I100" s="15"/>
      <c r="J100" s="15"/>
      <c r="K100" s="15"/>
      <c r="L100" s="15"/>
      <c r="M100" s="15"/>
      <c r="N100" s="16">
        <f>N101</f>
        <v>9150.5</v>
      </c>
    </row>
    <row r="101" spans="1:14" ht="12.75">
      <c r="A101" s="17" t="s">
        <v>91</v>
      </c>
      <c r="B101" s="12"/>
      <c r="C101" s="18" t="s">
        <v>103</v>
      </c>
      <c r="D101" s="19" t="s">
        <v>78</v>
      </c>
      <c r="E101" s="19" t="s">
        <v>92</v>
      </c>
      <c r="F101" s="19"/>
      <c r="G101" s="21"/>
      <c r="H101" s="21"/>
      <c r="I101" s="21"/>
      <c r="J101" s="21"/>
      <c r="K101" s="21"/>
      <c r="L101" s="21"/>
      <c r="M101" s="21"/>
      <c r="N101" s="22">
        <f>N102+N103+N104+N105+N106+N107+N108+N110+N111+N112+N113+N114+N115+N109</f>
        <v>9150.5</v>
      </c>
    </row>
    <row r="102" spans="1:14" ht="38.25">
      <c r="A102" s="17" t="s">
        <v>48</v>
      </c>
      <c r="B102" s="17"/>
      <c r="C102" s="18" t="s">
        <v>103</v>
      </c>
      <c r="D102" s="19" t="s">
        <v>78</v>
      </c>
      <c r="E102" s="23" t="s">
        <v>49</v>
      </c>
      <c r="F102" s="19" t="s">
        <v>19</v>
      </c>
      <c r="G102" s="21"/>
      <c r="H102" s="21"/>
      <c r="I102" s="21"/>
      <c r="J102" s="21"/>
      <c r="K102" s="21"/>
      <c r="L102" s="21"/>
      <c r="M102" s="21"/>
      <c r="N102" s="43">
        <v>1920.5</v>
      </c>
    </row>
    <row r="103" spans="1:14" ht="38.25">
      <c r="A103" s="17" t="s">
        <v>48</v>
      </c>
      <c r="B103" s="17"/>
      <c r="C103" s="18" t="s">
        <v>103</v>
      </c>
      <c r="D103" s="19" t="s">
        <v>78</v>
      </c>
      <c r="E103" s="23" t="s">
        <v>49</v>
      </c>
      <c r="F103" s="19" t="s">
        <v>56</v>
      </c>
      <c r="G103" s="21"/>
      <c r="H103" s="21"/>
      <c r="I103" s="21"/>
      <c r="J103" s="21"/>
      <c r="K103" s="21"/>
      <c r="L103" s="21"/>
      <c r="M103" s="21"/>
      <c r="N103" s="43">
        <v>500.8</v>
      </c>
    </row>
    <row r="104" spans="1:14" ht="12.75">
      <c r="A104" s="30" t="s">
        <v>107</v>
      </c>
      <c r="B104" s="17"/>
      <c r="C104" s="18" t="s">
        <v>103</v>
      </c>
      <c r="D104" s="19" t="s">
        <v>78</v>
      </c>
      <c r="E104" s="23" t="s">
        <v>50</v>
      </c>
      <c r="F104" s="19" t="s">
        <v>19</v>
      </c>
      <c r="G104" s="21"/>
      <c r="H104" s="21"/>
      <c r="I104" s="21"/>
      <c r="J104" s="21"/>
      <c r="K104" s="21"/>
      <c r="L104" s="21"/>
      <c r="M104" s="21"/>
      <c r="N104" s="43">
        <v>3198</v>
      </c>
    </row>
    <row r="105" spans="1:14" ht="38.25">
      <c r="A105" s="39" t="s">
        <v>108</v>
      </c>
      <c r="B105" s="17"/>
      <c r="C105" s="18" t="s">
        <v>103</v>
      </c>
      <c r="D105" s="19" t="s">
        <v>78</v>
      </c>
      <c r="E105" s="23" t="s">
        <v>50</v>
      </c>
      <c r="F105" s="19" t="s">
        <v>56</v>
      </c>
      <c r="G105" s="21"/>
      <c r="H105" s="21"/>
      <c r="I105" s="21"/>
      <c r="J105" s="21"/>
      <c r="K105" s="21"/>
      <c r="L105" s="21"/>
      <c r="M105" s="21"/>
      <c r="N105" s="44">
        <v>979.8</v>
      </c>
    </row>
    <row r="106" spans="1:14" ht="12.75">
      <c r="A106" s="30" t="s">
        <v>107</v>
      </c>
      <c r="B106" s="17"/>
      <c r="C106" s="18" t="s">
        <v>103</v>
      </c>
      <c r="D106" s="19" t="s">
        <v>78</v>
      </c>
      <c r="E106" s="23" t="s">
        <v>47</v>
      </c>
      <c r="F106" s="19" t="s">
        <v>19</v>
      </c>
      <c r="G106" s="21"/>
      <c r="H106" s="21"/>
      <c r="I106" s="21"/>
      <c r="J106" s="21"/>
      <c r="K106" s="21"/>
      <c r="L106" s="21"/>
      <c r="M106" s="21"/>
      <c r="N106" s="43">
        <v>576.2</v>
      </c>
    </row>
    <row r="107" spans="1:14" ht="38.25">
      <c r="A107" s="39" t="s">
        <v>108</v>
      </c>
      <c r="B107" s="17"/>
      <c r="C107" s="18" t="s">
        <v>103</v>
      </c>
      <c r="D107" s="19" t="s">
        <v>78</v>
      </c>
      <c r="E107" s="23" t="s">
        <v>47</v>
      </c>
      <c r="F107" s="19" t="s">
        <v>56</v>
      </c>
      <c r="G107" s="21"/>
      <c r="H107" s="21"/>
      <c r="I107" s="21"/>
      <c r="J107" s="21"/>
      <c r="K107" s="21"/>
      <c r="L107" s="21"/>
      <c r="M107" s="21"/>
      <c r="N107" s="43">
        <v>135.5</v>
      </c>
    </row>
    <row r="108" spans="1:14" ht="25.5">
      <c r="A108" s="17" t="s">
        <v>101</v>
      </c>
      <c r="B108" s="17"/>
      <c r="C108" s="18" t="s">
        <v>103</v>
      </c>
      <c r="D108" s="19" t="s">
        <v>78</v>
      </c>
      <c r="E108" s="23" t="s">
        <v>50</v>
      </c>
      <c r="F108" s="19" t="s">
        <v>94</v>
      </c>
      <c r="G108" s="21"/>
      <c r="H108" s="21"/>
      <c r="I108" s="21"/>
      <c r="J108" s="21"/>
      <c r="K108" s="21"/>
      <c r="L108" s="21"/>
      <c r="M108" s="21"/>
      <c r="N108" s="43">
        <v>1359.1</v>
      </c>
    </row>
    <row r="109" spans="1:14" ht="12.75">
      <c r="A109" s="17"/>
      <c r="B109" s="17"/>
      <c r="C109" s="18" t="s">
        <v>103</v>
      </c>
      <c r="D109" s="19" t="s">
        <v>78</v>
      </c>
      <c r="E109" s="23" t="s">
        <v>138</v>
      </c>
      <c r="F109" s="19" t="s">
        <v>94</v>
      </c>
      <c r="G109" s="21"/>
      <c r="H109" s="21"/>
      <c r="I109" s="21"/>
      <c r="J109" s="21"/>
      <c r="K109" s="21"/>
      <c r="L109" s="21"/>
      <c r="M109" s="21"/>
      <c r="N109" s="43">
        <v>200</v>
      </c>
    </row>
    <row r="110" spans="1:14" ht="12.75">
      <c r="A110" s="17" t="s">
        <v>61</v>
      </c>
      <c r="B110" s="17"/>
      <c r="C110" s="18" t="s">
        <v>103</v>
      </c>
      <c r="D110" s="19" t="s">
        <v>78</v>
      </c>
      <c r="E110" s="23" t="s">
        <v>50</v>
      </c>
      <c r="F110" s="19" t="s">
        <v>60</v>
      </c>
      <c r="G110" s="19"/>
      <c r="H110" s="19"/>
      <c r="I110" s="19"/>
      <c r="J110" s="19"/>
      <c r="K110" s="21"/>
      <c r="L110" s="21"/>
      <c r="M110" s="21"/>
      <c r="N110" s="43">
        <v>11.8</v>
      </c>
    </row>
    <row r="111" spans="1:14" ht="12.75">
      <c r="A111" s="17" t="s">
        <v>63</v>
      </c>
      <c r="B111" s="17"/>
      <c r="C111" s="18" t="s">
        <v>103</v>
      </c>
      <c r="D111" s="19" t="s">
        <v>78</v>
      </c>
      <c r="E111" s="23" t="s">
        <v>50</v>
      </c>
      <c r="F111" s="19" t="s">
        <v>20</v>
      </c>
      <c r="G111" s="19"/>
      <c r="H111" s="19"/>
      <c r="I111" s="19"/>
      <c r="J111" s="19"/>
      <c r="K111" s="21"/>
      <c r="L111" s="21"/>
      <c r="M111" s="21"/>
      <c r="N111" s="43">
        <v>14.4</v>
      </c>
    </row>
    <row r="112" spans="1:14" ht="25.5">
      <c r="A112" s="17" t="s">
        <v>65</v>
      </c>
      <c r="B112" s="17"/>
      <c r="C112" s="18" t="s">
        <v>103</v>
      </c>
      <c r="D112" s="19" t="s">
        <v>78</v>
      </c>
      <c r="E112" s="23" t="s">
        <v>50</v>
      </c>
      <c r="F112" s="19" t="s">
        <v>59</v>
      </c>
      <c r="G112" s="19"/>
      <c r="H112" s="19"/>
      <c r="I112" s="19"/>
      <c r="J112" s="19"/>
      <c r="K112" s="21"/>
      <c r="L112" s="21"/>
      <c r="M112" s="21"/>
      <c r="N112" s="43">
        <v>0</v>
      </c>
    </row>
    <row r="113" spans="1:14" ht="12.75">
      <c r="A113" s="17" t="s">
        <v>62</v>
      </c>
      <c r="B113" s="17"/>
      <c r="C113" s="18" t="s">
        <v>103</v>
      </c>
      <c r="D113" s="19" t="s">
        <v>78</v>
      </c>
      <c r="E113" s="23" t="s">
        <v>50</v>
      </c>
      <c r="F113" s="19" t="s">
        <v>57</v>
      </c>
      <c r="G113" s="19"/>
      <c r="H113" s="19"/>
      <c r="I113" s="19"/>
      <c r="J113" s="19"/>
      <c r="K113" s="21"/>
      <c r="L113" s="21"/>
      <c r="M113" s="21"/>
      <c r="N113" s="43">
        <v>50.4</v>
      </c>
    </row>
    <row r="114" spans="1:14" ht="51">
      <c r="A114" s="17" t="s">
        <v>109</v>
      </c>
      <c r="B114" s="17"/>
      <c r="C114" s="18" t="s">
        <v>103</v>
      </c>
      <c r="D114" s="19" t="s">
        <v>78</v>
      </c>
      <c r="E114" s="19" t="s">
        <v>52</v>
      </c>
      <c r="F114" s="19" t="s">
        <v>21</v>
      </c>
      <c r="G114" s="21"/>
      <c r="H114" s="21"/>
      <c r="I114" s="21"/>
      <c r="J114" s="21"/>
      <c r="K114" s="21"/>
      <c r="L114" s="21"/>
      <c r="M114" s="21"/>
      <c r="N114" s="43">
        <v>192</v>
      </c>
    </row>
    <row r="115" spans="1:14" ht="51">
      <c r="A115" s="17" t="s">
        <v>109</v>
      </c>
      <c r="B115" s="17"/>
      <c r="C115" s="18" t="s">
        <v>103</v>
      </c>
      <c r="D115" s="19" t="s">
        <v>78</v>
      </c>
      <c r="E115" s="19" t="s">
        <v>52</v>
      </c>
      <c r="F115" s="19" t="s">
        <v>17</v>
      </c>
      <c r="G115" s="21"/>
      <c r="H115" s="21"/>
      <c r="I115" s="21"/>
      <c r="J115" s="21"/>
      <c r="K115" s="21"/>
      <c r="L115" s="21"/>
      <c r="M115" s="21"/>
      <c r="N115" s="43">
        <v>12</v>
      </c>
    </row>
    <row r="116" spans="1:14" ht="12.75">
      <c r="A116" s="7" t="s">
        <v>69</v>
      </c>
      <c r="B116" s="7"/>
      <c r="C116" s="8" t="s">
        <v>70</v>
      </c>
      <c r="D116" s="9"/>
      <c r="E116" s="9"/>
      <c r="F116" s="9"/>
      <c r="G116" s="10"/>
      <c r="H116" s="10"/>
      <c r="I116" s="10"/>
      <c r="J116" s="10"/>
      <c r="K116" s="10"/>
      <c r="L116" s="10"/>
      <c r="M116" s="10"/>
      <c r="N116" s="32">
        <f>N117+N121</f>
        <v>438.8</v>
      </c>
    </row>
    <row r="117" spans="1:14" ht="12.75">
      <c r="A117" s="12" t="s">
        <v>71</v>
      </c>
      <c r="B117" s="12"/>
      <c r="C117" s="13" t="s">
        <v>70</v>
      </c>
      <c r="D117" s="14" t="s">
        <v>78</v>
      </c>
      <c r="E117" s="14"/>
      <c r="F117" s="14"/>
      <c r="G117" s="15"/>
      <c r="H117" s="15"/>
      <c r="I117" s="15"/>
      <c r="J117" s="15"/>
      <c r="K117" s="15"/>
      <c r="L117" s="15"/>
      <c r="M117" s="15"/>
      <c r="N117" s="16">
        <f>N120</f>
        <v>191.8</v>
      </c>
    </row>
    <row r="118" spans="1:14" ht="25.5">
      <c r="A118" s="7" t="s">
        <v>89</v>
      </c>
      <c r="B118" s="12"/>
      <c r="C118" s="13" t="s">
        <v>70</v>
      </c>
      <c r="D118" s="14" t="s">
        <v>78</v>
      </c>
      <c r="E118" s="14" t="s">
        <v>90</v>
      </c>
      <c r="F118" s="14"/>
      <c r="G118" s="15"/>
      <c r="H118" s="15"/>
      <c r="I118" s="15"/>
      <c r="J118" s="15"/>
      <c r="K118" s="15"/>
      <c r="L118" s="15"/>
      <c r="M118" s="15"/>
      <c r="N118" s="16">
        <f>N119</f>
        <v>191.8</v>
      </c>
    </row>
    <row r="119" spans="1:14" ht="12.75">
      <c r="A119" s="17" t="s">
        <v>91</v>
      </c>
      <c r="B119" s="12"/>
      <c r="C119" s="13" t="s">
        <v>70</v>
      </c>
      <c r="D119" s="14" t="s">
        <v>78</v>
      </c>
      <c r="E119" s="14" t="s">
        <v>92</v>
      </c>
      <c r="F119" s="14"/>
      <c r="G119" s="15"/>
      <c r="H119" s="15"/>
      <c r="I119" s="15"/>
      <c r="J119" s="15"/>
      <c r="K119" s="15"/>
      <c r="L119" s="15"/>
      <c r="M119" s="15"/>
      <c r="N119" s="16">
        <f>N120</f>
        <v>191.8</v>
      </c>
    </row>
    <row r="120" spans="1:14" ht="38.25">
      <c r="A120" s="17" t="s">
        <v>113</v>
      </c>
      <c r="B120" s="17"/>
      <c r="C120" s="18" t="s">
        <v>70</v>
      </c>
      <c r="D120" s="19" t="s">
        <v>78</v>
      </c>
      <c r="E120" s="19" t="s">
        <v>53</v>
      </c>
      <c r="F120" s="19" t="s">
        <v>112</v>
      </c>
      <c r="G120" s="21"/>
      <c r="H120" s="21"/>
      <c r="I120" s="21"/>
      <c r="J120" s="21"/>
      <c r="K120" s="21"/>
      <c r="L120" s="21"/>
      <c r="M120" s="21"/>
      <c r="N120" s="22">
        <v>191.8</v>
      </c>
    </row>
    <row r="121" spans="1:14" ht="12.75">
      <c r="A121" s="12" t="s">
        <v>72</v>
      </c>
      <c r="B121" s="12"/>
      <c r="C121" s="13" t="s">
        <v>70</v>
      </c>
      <c r="D121" s="14" t="s">
        <v>100</v>
      </c>
      <c r="E121" s="14"/>
      <c r="F121" s="14"/>
      <c r="G121" s="15"/>
      <c r="H121" s="15"/>
      <c r="I121" s="15"/>
      <c r="J121" s="15"/>
      <c r="K121" s="15"/>
      <c r="L121" s="15"/>
      <c r="M121" s="15"/>
      <c r="N121" s="16">
        <f>N124</f>
        <v>247</v>
      </c>
    </row>
    <row r="122" spans="1:14" ht="38.25">
      <c r="A122" s="12" t="s">
        <v>114</v>
      </c>
      <c r="B122" s="12"/>
      <c r="C122" s="13" t="s">
        <v>70</v>
      </c>
      <c r="D122" s="14" t="s">
        <v>100</v>
      </c>
      <c r="E122" s="14" t="s">
        <v>115</v>
      </c>
      <c r="F122" s="14"/>
      <c r="G122" s="15"/>
      <c r="H122" s="15"/>
      <c r="I122" s="15"/>
      <c r="J122" s="15"/>
      <c r="K122" s="15"/>
      <c r="L122" s="15"/>
      <c r="M122" s="15"/>
      <c r="N122" s="16">
        <f>N123</f>
        <v>247</v>
      </c>
    </row>
    <row r="123" spans="1:14" ht="38.25">
      <c r="A123" s="12" t="s">
        <v>117</v>
      </c>
      <c r="B123" s="12"/>
      <c r="C123" s="13" t="s">
        <v>70</v>
      </c>
      <c r="D123" s="14" t="s">
        <v>100</v>
      </c>
      <c r="E123" s="14" t="s">
        <v>116</v>
      </c>
      <c r="F123" s="14"/>
      <c r="G123" s="15"/>
      <c r="H123" s="15"/>
      <c r="I123" s="15"/>
      <c r="J123" s="15"/>
      <c r="K123" s="15"/>
      <c r="L123" s="15"/>
      <c r="M123" s="15"/>
      <c r="N123" s="16">
        <f>N124</f>
        <v>247</v>
      </c>
    </row>
    <row r="124" spans="1:14" ht="25.5">
      <c r="A124" s="17" t="s">
        <v>118</v>
      </c>
      <c r="B124" s="17"/>
      <c r="C124" s="18" t="s">
        <v>70</v>
      </c>
      <c r="D124" s="19" t="s">
        <v>100</v>
      </c>
      <c r="E124" s="19" t="s">
        <v>68</v>
      </c>
      <c r="F124" s="19" t="s">
        <v>22</v>
      </c>
      <c r="G124" s="21"/>
      <c r="H124" s="21"/>
      <c r="I124" s="21"/>
      <c r="J124" s="21"/>
      <c r="K124" s="21"/>
      <c r="L124" s="21"/>
      <c r="M124" s="21"/>
      <c r="N124" s="22">
        <v>247</v>
      </c>
    </row>
    <row r="125" spans="1:14" ht="25.5">
      <c r="A125" s="7" t="s">
        <v>119</v>
      </c>
      <c r="B125" s="7"/>
      <c r="C125" s="8" t="s">
        <v>120</v>
      </c>
      <c r="D125" s="9"/>
      <c r="E125" s="9"/>
      <c r="F125" s="9" t="s">
        <v>0</v>
      </c>
      <c r="G125" s="10"/>
      <c r="H125" s="10"/>
      <c r="I125" s="10"/>
      <c r="J125" s="10"/>
      <c r="K125" s="10"/>
      <c r="L125" s="10"/>
      <c r="M125" s="10"/>
      <c r="N125" s="32">
        <f>N127</f>
        <v>115</v>
      </c>
    </row>
    <row r="126" spans="1:14" ht="25.5">
      <c r="A126" s="7" t="s">
        <v>121</v>
      </c>
      <c r="B126" s="7"/>
      <c r="C126" s="8" t="s">
        <v>93</v>
      </c>
      <c r="D126" s="9" t="s">
        <v>78</v>
      </c>
      <c r="E126" s="9"/>
      <c r="F126" s="9"/>
      <c r="G126" s="10"/>
      <c r="H126" s="10"/>
      <c r="I126" s="10"/>
      <c r="J126" s="10"/>
      <c r="K126" s="10"/>
      <c r="L126" s="10"/>
      <c r="M126" s="10"/>
      <c r="N126" s="32">
        <f>N127</f>
        <v>115</v>
      </c>
    </row>
    <row r="127" spans="1:14" ht="38.25">
      <c r="A127" s="17" t="s">
        <v>122</v>
      </c>
      <c r="B127" s="17"/>
      <c r="C127" s="18" t="s">
        <v>93</v>
      </c>
      <c r="D127" s="19" t="s">
        <v>78</v>
      </c>
      <c r="E127" s="19" t="s">
        <v>54</v>
      </c>
      <c r="F127" s="19" t="s">
        <v>123</v>
      </c>
      <c r="G127" s="21"/>
      <c r="H127" s="21"/>
      <c r="I127" s="21"/>
      <c r="J127" s="21"/>
      <c r="K127" s="21"/>
      <c r="L127" s="21"/>
      <c r="M127" s="21"/>
      <c r="N127" s="22">
        <v>115</v>
      </c>
    </row>
    <row r="128" spans="1:14" ht="12.75">
      <c r="A128" s="7" t="s">
        <v>6</v>
      </c>
      <c r="B128" s="7"/>
      <c r="C128" s="8"/>
      <c r="D128" s="9"/>
      <c r="E128" s="9"/>
      <c r="F128" s="9"/>
      <c r="G128" s="10" t="e">
        <f>G9+#REF!+G37+#REF!+#REF!+#REF!+#REF!+#REF!+#REF!</f>
        <v>#REF!</v>
      </c>
      <c r="H128" s="10" t="e">
        <f>H9+#REF!+H37+#REF!+#REF!+#REF!+#REF!+#REF!+#REF!</f>
        <v>#REF!</v>
      </c>
      <c r="I128" s="10" t="e">
        <f>I9+#REF!+I37+#REF!+#REF!+#REF!+#REF!+#REF!+#REF!</f>
        <v>#REF!</v>
      </c>
      <c r="J128" s="10" t="e">
        <f>J9+#REF!+J37+#REF!+#REF!+#REF!+#REF!+#REF!+#REF!</f>
        <v>#REF!</v>
      </c>
      <c r="K128" s="10"/>
      <c r="L128" s="10"/>
      <c r="M128" s="10" t="e">
        <f>M9+#REF!+M37+#REF!+#REF!+#REF!+#REF!+#REF!+#REF!</f>
        <v>#REF!</v>
      </c>
      <c r="N128" s="11">
        <f>N9+N36+N42+N51+N60+N98+N116+N125</f>
        <v>26206.3</v>
      </c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</sheetData>
  <sheetProtection/>
  <mergeCells count="12">
    <mergeCell ref="D2:N2"/>
    <mergeCell ref="M5:M6"/>
    <mergeCell ref="B5:B6"/>
    <mergeCell ref="G3:M3"/>
    <mergeCell ref="N5:N6"/>
    <mergeCell ref="A4:M4"/>
    <mergeCell ref="C5:C6"/>
    <mergeCell ref="A5:A6"/>
    <mergeCell ref="D5:D6"/>
    <mergeCell ref="E5:E6"/>
    <mergeCell ref="F5:F6"/>
    <mergeCell ref="G5:J5"/>
  </mergeCells>
  <printOptions/>
  <pageMargins left="0.26" right="0.18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2"/>
  <sheetViews>
    <sheetView workbookViewId="0" topLeftCell="A2">
      <selection activeCell="N25" sqref="N25"/>
    </sheetView>
  </sheetViews>
  <sheetFormatPr defaultColWidth="9.00390625" defaultRowHeight="12.75"/>
  <cols>
    <col min="1" max="1" width="54.625" style="0" customWidth="1"/>
    <col min="2" max="2" width="7.00390625" style="0" customWidth="1"/>
    <col min="3" max="3" width="5.125" style="0" customWidth="1"/>
    <col min="4" max="4" width="5.875" style="0" customWidth="1"/>
    <col min="5" max="5" width="12.625" style="0" customWidth="1"/>
    <col min="6" max="6" width="6.1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</cols>
  <sheetData>
    <row r="1" ht="12.75" hidden="1"/>
    <row r="2" spans="1:14" ht="74.25" customHeight="1">
      <c r="A2" s="41"/>
      <c r="B2" s="41"/>
      <c r="C2" s="41"/>
      <c r="D2" s="46" t="s">
        <v>148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1"/>
      <c r="B3" s="41"/>
      <c r="C3" s="41"/>
      <c r="D3" s="42"/>
      <c r="E3" s="42"/>
      <c r="F3" s="42"/>
      <c r="G3" s="46"/>
      <c r="H3" s="46"/>
      <c r="I3" s="46"/>
      <c r="J3" s="46"/>
      <c r="K3" s="46"/>
      <c r="L3" s="46"/>
      <c r="M3" s="46"/>
      <c r="N3" s="46"/>
    </row>
    <row r="4" spans="1:14" ht="35.25" customHeight="1">
      <c r="A4" s="48" t="s">
        <v>147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44.25" customHeight="1">
      <c r="A5" s="49" t="s">
        <v>1</v>
      </c>
      <c r="B5" s="45" t="s">
        <v>23</v>
      </c>
      <c r="C5" s="45" t="s">
        <v>80</v>
      </c>
      <c r="D5" s="45" t="s">
        <v>81</v>
      </c>
      <c r="E5" s="45" t="s">
        <v>82</v>
      </c>
      <c r="F5" s="45" t="s">
        <v>84</v>
      </c>
      <c r="G5" s="50" t="s">
        <v>7</v>
      </c>
      <c r="H5" s="50"/>
      <c r="I5" s="50"/>
      <c r="J5" s="50"/>
      <c r="K5" s="1" t="s">
        <v>12</v>
      </c>
      <c r="L5" s="1" t="s">
        <v>13</v>
      </c>
      <c r="M5" s="50">
        <v>2008</v>
      </c>
      <c r="N5" s="47" t="s">
        <v>124</v>
      </c>
      <c r="O5" s="51"/>
    </row>
    <row r="6" spans="1:15" ht="77.25" customHeight="1">
      <c r="A6" s="49"/>
      <c r="B6" s="45"/>
      <c r="C6" s="45"/>
      <c r="D6" s="45"/>
      <c r="E6" s="45"/>
      <c r="F6" s="45"/>
      <c r="G6" s="1" t="s">
        <v>8</v>
      </c>
      <c r="H6" s="1" t="s">
        <v>9</v>
      </c>
      <c r="I6" s="1" t="s">
        <v>10</v>
      </c>
      <c r="J6" s="1" t="s">
        <v>11</v>
      </c>
      <c r="K6" s="1"/>
      <c r="L6" s="1"/>
      <c r="M6" s="50"/>
      <c r="N6" s="47"/>
      <c r="O6" s="51"/>
    </row>
    <row r="7" spans="1:14" ht="12" customHeight="1">
      <c r="A7" s="4">
        <v>1</v>
      </c>
      <c r="B7" s="4"/>
      <c r="C7" s="4"/>
      <c r="D7" s="4">
        <v>2</v>
      </c>
      <c r="E7" s="4">
        <v>4</v>
      </c>
      <c r="F7" s="4">
        <v>5</v>
      </c>
      <c r="G7" s="4">
        <v>8</v>
      </c>
      <c r="H7" s="4">
        <v>9</v>
      </c>
      <c r="I7" s="4">
        <v>10</v>
      </c>
      <c r="J7" s="4">
        <v>11</v>
      </c>
      <c r="K7" s="4"/>
      <c r="L7" s="4"/>
      <c r="M7" s="4">
        <v>12</v>
      </c>
      <c r="N7" s="4">
        <v>7</v>
      </c>
    </row>
    <row r="8" spans="1:14" ht="12.75">
      <c r="A8" s="7" t="s">
        <v>73</v>
      </c>
      <c r="B8" s="7"/>
      <c r="C8" s="8" t="s">
        <v>103</v>
      </c>
      <c r="D8" s="9"/>
      <c r="E8" s="9"/>
      <c r="F8" s="9"/>
      <c r="G8" s="10"/>
      <c r="H8" s="10"/>
      <c r="I8" s="10"/>
      <c r="J8" s="10"/>
      <c r="K8" s="10"/>
      <c r="L8" s="10"/>
      <c r="M8" s="10"/>
      <c r="N8" s="11">
        <f>N9</f>
        <v>2421.3</v>
      </c>
    </row>
    <row r="9" spans="1:14" ht="12.75">
      <c r="A9" s="12" t="s">
        <v>51</v>
      </c>
      <c r="B9" s="12"/>
      <c r="C9" s="13" t="s">
        <v>103</v>
      </c>
      <c r="D9" s="14" t="s">
        <v>78</v>
      </c>
      <c r="E9" s="14"/>
      <c r="F9" s="14"/>
      <c r="G9" s="15"/>
      <c r="H9" s="15"/>
      <c r="I9" s="15"/>
      <c r="J9" s="15"/>
      <c r="K9" s="15"/>
      <c r="L9" s="15"/>
      <c r="M9" s="15"/>
      <c r="N9" s="16">
        <f>N10+N11</f>
        <v>2421.3</v>
      </c>
    </row>
    <row r="10" spans="1:14" ht="38.25">
      <c r="A10" s="17" t="s">
        <v>48</v>
      </c>
      <c r="B10" s="17"/>
      <c r="C10" s="18" t="s">
        <v>103</v>
      </c>
      <c r="D10" s="19" t="s">
        <v>78</v>
      </c>
      <c r="E10" s="23" t="s">
        <v>49</v>
      </c>
      <c r="F10" s="19" t="s">
        <v>19</v>
      </c>
      <c r="G10" s="21"/>
      <c r="H10" s="21"/>
      <c r="I10" s="21"/>
      <c r="J10" s="21"/>
      <c r="K10" s="21"/>
      <c r="L10" s="21"/>
      <c r="M10" s="21"/>
      <c r="N10" s="22">
        <v>1859.6</v>
      </c>
    </row>
    <row r="11" spans="1:14" ht="38.25">
      <c r="A11" s="17" t="s">
        <v>48</v>
      </c>
      <c r="B11" s="17"/>
      <c r="C11" s="18" t="s">
        <v>103</v>
      </c>
      <c r="D11" s="19" t="s">
        <v>78</v>
      </c>
      <c r="E11" s="23" t="s">
        <v>49</v>
      </c>
      <c r="F11" s="19" t="s">
        <v>56</v>
      </c>
      <c r="G11" s="21"/>
      <c r="H11" s="21"/>
      <c r="I11" s="21"/>
      <c r="J11" s="21"/>
      <c r="K11" s="21"/>
      <c r="L11" s="21"/>
      <c r="M11" s="21"/>
      <c r="N11" s="22">
        <v>561.7</v>
      </c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 t="s">
        <v>149</v>
      </c>
      <c r="B14" s="2"/>
      <c r="C14" s="2"/>
      <c r="D14" s="2"/>
      <c r="E14" s="2" t="s">
        <v>150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 t="s">
        <v>151</v>
      </c>
      <c r="B16" s="2"/>
      <c r="C16" s="2"/>
      <c r="D16" s="2"/>
      <c r="E16" s="2" t="s">
        <v>152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</sheetData>
  <sheetProtection/>
  <mergeCells count="13">
    <mergeCell ref="G5:J5"/>
    <mergeCell ref="M5:M6"/>
    <mergeCell ref="B5:B6"/>
    <mergeCell ref="G3:N3"/>
    <mergeCell ref="O5:O6"/>
    <mergeCell ref="D2:N2"/>
    <mergeCell ref="A4:N4"/>
    <mergeCell ref="N5:N6"/>
    <mergeCell ref="C5:C6"/>
    <mergeCell ref="A5:A6"/>
    <mergeCell ref="D5:D6"/>
    <mergeCell ref="E5:E6"/>
    <mergeCell ref="F5:F6"/>
  </mergeCells>
  <printOptions/>
  <pageMargins left="0.26" right="0.18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8"/>
  <sheetViews>
    <sheetView workbookViewId="0" topLeftCell="A2">
      <selection activeCell="Q133" sqref="Q133"/>
    </sheetView>
  </sheetViews>
  <sheetFormatPr defaultColWidth="9.00390625" defaultRowHeight="12.75"/>
  <cols>
    <col min="1" max="1" width="54.625" style="0" customWidth="1"/>
    <col min="2" max="2" width="4.625" style="0" customWidth="1"/>
    <col min="3" max="3" width="3.25390625" style="0" customWidth="1"/>
    <col min="4" max="4" width="5.875" style="0" customWidth="1"/>
    <col min="5" max="5" width="12.625" style="0" customWidth="1"/>
    <col min="6" max="6" width="6.1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</cols>
  <sheetData>
    <row r="1" ht="12.75" hidden="1"/>
    <row r="2" spans="1:14" ht="74.25" customHeight="1">
      <c r="A2" s="41"/>
      <c r="B2" s="41"/>
      <c r="C2" s="41"/>
      <c r="D2" s="46" t="s">
        <v>146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1"/>
      <c r="B3" s="41"/>
      <c r="C3" s="41"/>
      <c r="D3" s="42"/>
      <c r="E3" s="42"/>
      <c r="F3" s="42"/>
      <c r="G3" s="46"/>
      <c r="H3" s="46"/>
      <c r="I3" s="46"/>
      <c r="J3" s="46"/>
      <c r="K3" s="46"/>
      <c r="L3" s="46"/>
      <c r="M3" s="46"/>
      <c r="N3" s="46"/>
    </row>
    <row r="4" spans="1:14" ht="35.25" customHeight="1">
      <c r="A4" s="48" t="s">
        <v>142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6" ht="44.25" customHeight="1">
      <c r="A5" s="49" t="s">
        <v>1</v>
      </c>
      <c r="B5" s="45" t="s">
        <v>23</v>
      </c>
      <c r="C5" s="45" t="s">
        <v>80</v>
      </c>
      <c r="D5" s="45" t="s">
        <v>81</v>
      </c>
      <c r="E5" s="45" t="s">
        <v>82</v>
      </c>
      <c r="F5" s="45" t="s">
        <v>84</v>
      </c>
      <c r="G5" s="50" t="s">
        <v>7</v>
      </c>
      <c r="H5" s="50"/>
      <c r="I5" s="50"/>
      <c r="J5" s="50"/>
      <c r="K5" s="1" t="s">
        <v>12</v>
      </c>
      <c r="L5" s="1" t="s">
        <v>13</v>
      </c>
      <c r="M5" s="50">
        <v>2008</v>
      </c>
      <c r="N5" s="47" t="s">
        <v>124</v>
      </c>
      <c r="O5" s="52"/>
      <c r="P5" s="52"/>
    </row>
    <row r="6" spans="1:16" ht="77.25" customHeight="1">
      <c r="A6" s="49"/>
      <c r="B6" s="45"/>
      <c r="C6" s="45"/>
      <c r="D6" s="45"/>
      <c r="E6" s="45"/>
      <c r="F6" s="45"/>
      <c r="G6" s="1" t="s">
        <v>8</v>
      </c>
      <c r="H6" s="1" t="s">
        <v>9</v>
      </c>
      <c r="I6" s="1" t="s">
        <v>10</v>
      </c>
      <c r="J6" s="1" t="s">
        <v>11</v>
      </c>
      <c r="K6" s="1"/>
      <c r="L6" s="1"/>
      <c r="M6" s="50"/>
      <c r="N6" s="47"/>
      <c r="O6" s="52"/>
      <c r="P6" s="52"/>
    </row>
    <row r="7" spans="1:16" ht="12" customHeight="1">
      <c r="A7" s="4">
        <v>1</v>
      </c>
      <c r="B7" s="4"/>
      <c r="C7" s="4"/>
      <c r="D7" s="4">
        <v>2</v>
      </c>
      <c r="E7" s="4">
        <v>4</v>
      </c>
      <c r="F7" s="4">
        <v>5</v>
      </c>
      <c r="G7" s="4">
        <v>8</v>
      </c>
      <c r="H7" s="4">
        <v>9</v>
      </c>
      <c r="I7" s="4">
        <v>10</v>
      </c>
      <c r="J7" s="4">
        <v>11</v>
      </c>
      <c r="K7" s="4"/>
      <c r="L7" s="4"/>
      <c r="M7" s="4">
        <v>12</v>
      </c>
      <c r="N7" s="4">
        <v>7</v>
      </c>
      <c r="O7" s="43"/>
      <c r="P7" s="43"/>
    </row>
    <row r="8" spans="1:16" ht="12.75">
      <c r="A8" s="5" t="s">
        <v>77</v>
      </c>
      <c r="B8" s="5">
        <v>603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40">
        <f>N127</f>
        <v>24543.4</v>
      </c>
      <c r="O8" s="40">
        <f>O127</f>
        <v>26061.4</v>
      </c>
      <c r="P8" s="44">
        <f>O8-N8</f>
        <v>1518</v>
      </c>
    </row>
    <row r="9" spans="1:16" ht="12.75">
      <c r="A9" s="7" t="s">
        <v>14</v>
      </c>
      <c r="B9" s="7"/>
      <c r="C9" s="8" t="s">
        <v>78</v>
      </c>
      <c r="D9" s="9"/>
      <c r="E9" s="9"/>
      <c r="F9" s="9"/>
      <c r="G9" s="10" t="e">
        <f>G13+G10+G23</f>
        <v>#REF!</v>
      </c>
      <c r="H9" s="10" t="e">
        <f>H13+H10+H23</f>
        <v>#REF!</v>
      </c>
      <c r="I9" s="10" t="e">
        <f>I13+I10+I23</f>
        <v>#REF!</v>
      </c>
      <c r="J9" s="10" t="e">
        <f>J13+J10+J23</f>
        <v>#REF!</v>
      </c>
      <c r="K9" s="10"/>
      <c r="L9" s="10"/>
      <c r="M9" s="10" t="e">
        <f>M13+M10+M23</f>
        <v>#REF!</v>
      </c>
      <c r="N9" s="11">
        <f>N10+N13+N20+N23+N32</f>
        <v>4413</v>
      </c>
      <c r="O9" s="11">
        <f>O10+O13+O20+O23+O32</f>
        <v>4680</v>
      </c>
      <c r="P9" s="44">
        <f aca="true" t="shared" si="0" ref="P9:P72">O9-N9</f>
        <v>267</v>
      </c>
    </row>
    <row r="10" spans="1:16" ht="38.25">
      <c r="A10" s="12" t="s">
        <v>79</v>
      </c>
      <c r="B10" s="12"/>
      <c r="C10" s="13" t="s">
        <v>78</v>
      </c>
      <c r="D10" s="14" t="s">
        <v>83</v>
      </c>
      <c r="E10" s="14" t="s">
        <v>24</v>
      </c>
      <c r="F10" s="14" t="s">
        <v>58</v>
      </c>
      <c r="G10" s="15">
        <f>G11+G12</f>
        <v>376</v>
      </c>
      <c r="H10" s="15">
        <f>H11+H12</f>
        <v>376</v>
      </c>
      <c r="I10" s="15">
        <f>I11+I12</f>
        <v>376</v>
      </c>
      <c r="J10" s="15">
        <f>J11+J12</f>
        <v>376</v>
      </c>
      <c r="K10" s="15"/>
      <c r="L10" s="15"/>
      <c r="M10" s="15">
        <f>M11+M12</f>
        <v>1504</v>
      </c>
      <c r="N10" s="16">
        <f>N11+N12</f>
        <v>755.2</v>
      </c>
      <c r="O10" s="16">
        <f>O11+O12</f>
        <v>728</v>
      </c>
      <c r="P10" s="44">
        <f t="shared" si="0"/>
        <v>-27.2</v>
      </c>
    </row>
    <row r="11" spans="1:16" ht="25.5">
      <c r="A11" s="17" t="s">
        <v>85</v>
      </c>
      <c r="B11" s="17"/>
      <c r="C11" s="18" t="s">
        <v>78</v>
      </c>
      <c r="D11" s="19" t="s">
        <v>83</v>
      </c>
      <c r="E11" s="20" t="s">
        <v>24</v>
      </c>
      <c r="F11" s="19" t="s">
        <v>15</v>
      </c>
      <c r="G11" s="21">
        <v>298</v>
      </c>
      <c r="H11" s="21">
        <v>298</v>
      </c>
      <c r="I11" s="21">
        <v>298</v>
      </c>
      <c r="J11" s="21">
        <v>298</v>
      </c>
      <c r="K11" s="21"/>
      <c r="L11" s="21"/>
      <c r="M11" s="21">
        <f>G11+H11+I11+J11</f>
        <v>1192</v>
      </c>
      <c r="N11" s="22">
        <v>584.3</v>
      </c>
      <c r="O11" s="43">
        <v>584.3</v>
      </c>
      <c r="P11" s="44">
        <f t="shared" si="0"/>
        <v>0</v>
      </c>
    </row>
    <row r="12" spans="1:16" ht="38.25">
      <c r="A12" s="17" t="s">
        <v>86</v>
      </c>
      <c r="B12" s="17"/>
      <c r="C12" s="18" t="s">
        <v>78</v>
      </c>
      <c r="D12" s="19" t="s">
        <v>83</v>
      </c>
      <c r="E12" s="20" t="s">
        <v>24</v>
      </c>
      <c r="F12" s="19" t="s">
        <v>55</v>
      </c>
      <c r="G12" s="21">
        <v>78</v>
      </c>
      <c r="H12" s="21">
        <v>78</v>
      </c>
      <c r="I12" s="21">
        <v>78</v>
      </c>
      <c r="J12" s="21">
        <v>78</v>
      </c>
      <c r="K12" s="21"/>
      <c r="L12" s="21"/>
      <c r="M12" s="21">
        <f>G12+H12+I12+J12</f>
        <v>312</v>
      </c>
      <c r="N12" s="22">
        <v>170.9</v>
      </c>
      <c r="O12" s="43">
        <v>143.7</v>
      </c>
      <c r="P12" s="44">
        <f t="shared" si="0"/>
        <v>-27.2</v>
      </c>
    </row>
    <row r="13" spans="1:16" ht="51">
      <c r="A13" s="12" t="s">
        <v>87</v>
      </c>
      <c r="B13" s="12"/>
      <c r="C13" s="13" t="s">
        <v>78</v>
      </c>
      <c r="D13" s="14" t="s">
        <v>88</v>
      </c>
      <c r="E13" s="14"/>
      <c r="F13" s="14"/>
      <c r="G13" s="15" t="e">
        <f>G16+G17+#REF!+#REF!+#REF!+#REF!+#REF!+#REF!+#REF!+#REF!+#REF!+#REF!</f>
        <v>#REF!</v>
      </c>
      <c r="H13" s="15" t="e">
        <f>H16+H17+#REF!+#REF!+#REF!+#REF!+#REF!+#REF!+#REF!+#REF!+#REF!+#REF!</f>
        <v>#REF!</v>
      </c>
      <c r="I13" s="15" t="e">
        <f>I16+I17+#REF!+#REF!+#REF!+#REF!+#REF!+#REF!+#REF!+#REF!+#REF!+#REF!</f>
        <v>#REF!</v>
      </c>
      <c r="J13" s="15" t="e">
        <f>J16+J17+#REF!+#REF!+#REF!+#REF!+#REF!+#REF!+#REF!+#REF!+#REF!+#REF!</f>
        <v>#REF!</v>
      </c>
      <c r="K13" s="15"/>
      <c r="L13" s="15"/>
      <c r="M13" s="15" t="e">
        <f>M16+M17+#REF!+#REF!+#REF!+#REF!+#REF!+#REF!+#REF!+#REF!+#REF!+#REF!</f>
        <v>#REF!</v>
      </c>
      <c r="N13" s="16">
        <f>N14</f>
        <v>1608.8</v>
      </c>
      <c r="O13" s="16">
        <f>O14</f>
        <v>1773</v>
      </c>
      <c r="P13" s="44">
        <f t="shared" si="0"/>
        <v>164.2</v>
      </c>
    </row>
    <row r="14" spans="1:16" ht="25.5">
      <c r="A14" s="7" t="s">
        <v>89</v>
      </c>
      <c r="B14" s="12"/>
      <c r="C14" s="13" t="s">
        <v>78</v>
      </c>
      <c r="D14" s="14" t="s">
        <v>88</v>
      </c>
      <c r="E14" s="14" t="s">
        <v>90</v>
      </c>
      <c r="F14" s="14"/>
      <c r="G14" s="15"/>
      <c r="H14" s="15"/>
      <c r="I14" s="15"/>
      <c r="J14" s="15"/>
      <c r="K14" s="15"/>
      <c r="L14" s="15"/>
      <c r="M14" s="15"/>
      <c r="N14" s="16">
        <f>N15</f>
        <v>1608.8</v>
      </c>
      <c r="O14" s="16">
        <f>O15</f>
        <v>1773</v>
      </c>
      <c r="P14" s="44">
        <f t="shared" si="0"/>
        <v>164.2</v>
      </c>
    </row>
    <row r="15" spans="1:16" ht="12.75">
      <c r="A15" s="17" t="s">
        <v>91</v>
      </c>
      <c r="B15" s="33"/>
      <c r="C15" s="34" t="s">
        <v>78</v>
      </c>
      <c r="D15" s="35" t="s">
        <v>88</v>
      </c>
      <c r="E15" s="35" t="s">
        <v>92</v>
      </c>
      <c r="F15" s="35" t="s">
        <v>58</v>
      </c>
      <c r="G15" s="36"/>
      <c r="H15" s="36"/>
      <c r="I15" s="36"/>
      <c r="J15" s="36"/>
      <c r="K15" s="36"/>
      <c r="L15" s="36"/>
      <c r="M15" s="36"/>
      <c r="N15" s="37">
        <f>N16+N17+N18+N19</f>
        <v>1608.8</v>
      </c>
      <c r="O15" s="37">
        <f>O16+O17+O18+O19</f>
        <v>1773</v>
      </c>
      <c r="P15" s="44">
        <f t="shared" si="0"/>
        <v>164.2</v>
      </c>
    </row>
    <row r="16" spans="1:16" ht="25.5">
      <c r="A16" s="17" t="s">
        <v>85</v>
      </c>
      <c r="B16" s="17"/>
      <c r="C16" s="18" t="s">
        <v>78</v>
      </c>
      <c r="D16" s="19" t="s">
        <v>88</v>
      </c>
      <c r="E16" s="23" t="s">
        <v>25</v>
      </c>
      <c r="F16" s="19" t="s">
        <v>15</v>
      </c>
      <c r="G16" s="21">
        <v>1642.9</v>
      </c>
      <c r="H16" s="21">
        <v>1676.7</v>
      </c>
      <c r="I16" s="21">
        <v>1605.1</v>
      </c>
      <c r="J16" s="21">
        <v>2182.5</v>
      </c>
      <c r="K16" s="21"/>
      <c r="L16" s="21"/>
      <c r="M16" s="21">
        <f>G16+H16+I16+J16</f>
        <v>7107.2</v>
      </c>
      <c r="N16" s="22">
        <v>1274.2</v>
      </c>
      <c r="O16" s="43">
        <v>1301.8</v>
      </c>
      <c r="P16" s="44">
        <f t="shared" si="0"/>
        <v>27.6</v>
      </c>
    </row>
    <row r="17" spans="1:16" ht="38.25">
      <c r="A17" s="17" t="s">
        <v>86</v>
      </c>
      <c r="B17" s="17"/>
      <c r="C17" s="18" t="s">
        <v>78</v>
      </c>
      <c r="D17" s="19" t="s">
        <v>88</v>
      </c>
      <c r="E17" s="23" t="s">
        <v>25</v>
      </c>
      <c r="F17" s="19" t="s">
        <v>55</v>
      </c>
      <c r="G17" s="21">
        <v>430.4</v>
      </c>
      <c r="H17" s="21">
        <v>439.3</v>
      </c>
      <c r="I17" s="21">
        <v>420.6</v>
      </c>
      <c r="J17" s="21">
        <v>571.8</v>
      </c>
      <c r="K17" s="21"/>
      <c r="L17" s="21"/>
      <c r="M17" s="21">
        <f>G17+H17+I17+J17</f>
        <v>1862.1</v>
      </c>
      <c r="N17" s="22">
        <v>244.6</v>
      </c>
      <c r="O17" s="43">
        <v>372.9</v>
      </c>
      <c r="P17" s="44">
        <f t="shared" si="0"/>
        <v>128.3</v>
      </c>
    </row>
    <row r="18" spans="1:16" ht="25.5">
      <c r="A18" s="17" t="s">
        <v>95</v>
      </c>
      <c r="B18" s="17"/>
      <c r="C18" s="18" t="s">
        <v>78</v>
      </c>
      <c r="D18" s="19" t="s">
        <v>88</v>
      </c>
      <c r="E18" s="23" t="s">
        <v>25</v>
      </c>
      <c r="F18" s="19" t="s">
        <v>16</v>
      </c>
      <c r="G18" s="21"/>
      <c r="H18" s="21"/>
      <c r="I18" s="21"/>
      <c r="J18" s="21"/>
      <c r="K18" s="21"/>
      <c r="L18" s="21"/>
      <c r="M18" s="21"/>
      <c r="N18" s="22">
        <v>40</v>
      </c>
      <c r="O18" s="43">
        <v>40.1</v>
      </c>
      <c r="P18" s="44">
        <f t="shared" si="0"/>
        <v>0.1</v>
      </c>
    </row>
    <row r="19" spans="1:16" ht="25.5">
      <c r="A19" s="17" t="s">
        <v>98</v>
      </c>
      <c r="B19" s="17"/>
      <c r="C19" s="18" t="s">
        <v>78</v>
      </c>
      <c r="D19" s="19" t="s">
        <v>88</v>
      </c>
      <c r="E19" s="23" t="s">
        <v>25</v>
      </c>
      <c r="F19" s="19" t="s">
        <v>99</v>
      </c>
      <c r="G19" s="21"/>
      <c r="H19" s="21"/>
      <c r="I19" s="21"/>
      <c r="J19" s="21"/>
      <c r="K19" s="21"/>
      <c r="L19" s="21"/>
      <c r="M19" s="21"/>
      <c r="N19" s="22">
        <v>50</v>
      </c>
      <c r="O19" s="43">
        <v>58.2</v>
      </c>
      <c r="P19" s="44">
        <f t="shared" si="0"/>
        <v>8.2</v>
      </c>
    </row>
    <row r="20" spans="1:16" ht="12.75">
      <c r="A20" s="7" t="s">
        <v>125</v>
      </c>
      <c r="B20" s="7"/>
      <c r="C20" s="8" t="s">
        <v>78</v>
      </c>
      <c r="D20" s="9" t="s">
        <v>127</v>
      </c>
      <c r="E20" s="24"/>
      <c r="F20" s="9"/>
      <c r="G20" s="10"/>
      <c r="H20" s="10"/>
      <c r="I20" s="10"/>
      <c r="J20" s="10"/>
      <c r="K20" s="10"/>
      <c r="L20" s="10"/>
      <c r="M20" s="10"/>
      <c r="N20" s="11">
        <f>N21</f>
        <v>25</v>
      </c>
      <c r="O20" s="11">
        <f>O21</f>
        <v>0</v>
      </c>
      <c r="P20" s="44">
        <f t="shared" si="0"/>
        <v>-25</v>
      </c>
    </row>
    <row r="21" spans="1:16" ht="12.75">
      <c r="A21" s="17" t="s">
        <v>91</v>
      </c>
      <c r="B21" s="17"/>
      <c r="C21" s="18" t="s">
        <v>78</v>
      </c>
      <c r="D21" s="19" t="s">
        <v>127</v>
      </c>
      <c r="E21" s="23" t="s">
        <v>92</v>
      </c>
      <c r="F21" s="19" t="s">
        <v>99</v>
      </c>
      <c r="G21" s="21"/>
      <c r="H21" s="21"/>
      <c r="I21" s="21"/>
      <c r="J21" s="21"/>
      <c r="K21" s="21"/>
      <c r="L21" s="21"/>
      <c r="M21" s="21"/>
      <c r="N21" s="22">
        <f>N22</f>
        <v>25</v>
      </c>
      <c r="O21" s="43">
        <v>0</v>
      </c>
      <c r="P21" s="44">
        <f t="shared" si="0"/>
        <v>-25</v>
      </c>
    </row>
    <row r="22" spans="1:16" ht="51">
      <c r="A22" s="17" t="s">
        <v>126</v>
      </c>
      <c r="B22" s="17"/>
      <c r="C22" s="18" t="s">
        <v>78</v>
      </c>
      <c r="D22" s="19" t="s">
        <v>127</v>
      </c>
      <c r="E22" s="23" t="s">
        <v>128</v>
      </c>
      <c r="F22" s="19" t="s">
        <v>99</v>
      </c>
      <c r="G22" s="21"/>
      <c r="H22" s="21"/>
      <c r="I22" s="21"/>
      <c r="J22" s="21"/>
      <c r="K22" s="21"/>
      <c r="L22" s="21"/>
      <c r="M22" s="21"/>
      <c r="N22" s="22">
        <v>25</v>
      </c>
      <c r="O22" s="43">
        <v>0</v>
      </c>
      <c r="P22" s="44">
        <f t="shared" si="0"/>
        <v>-25</v>
      </c>
    </row>
    <row r="23" spans="1:16" ht="12.75">
      <c r="A23" s="7" t="s">
        <v>129</v>
      </c>
      <c r="B23" s="7"/>
      <c r="C23" s="8" t="s">
        <v>78</v>
      </c>
      <c r="D23" s="9" t="s">
        <v>93</v>
      </c>
      <c r="E23" s="9"/>
      <c r="F23" s="9"/>
      <c r="G23" s="10" t="e">
        <f>G27+#REF!+#REF!+#REF!+#REF!+#REF!</f>
        <v>#REF!</v>
      </c>
      <c r="H23" s="10" t="e">
        <f>H27+#REF!+#REF!+#REF!+#REF!+#REF!</f>
        <v>#REF!</v>
      </c>
      <c r="I23" s="10" t="e">
        <f>I27+#REF!+#REF!+#REF!+#REF!+#REF!</f>
        <v>#REF!</v>
      </c>
      <c r="J23" s="10" t="e">
        <f>J27+#REF!+#REF!+#REF!+#REF!+#REF!</f>
        <v>#REF!</v>
      </c>
      <c r="K23" s="10"/>
      <c r="L23" s="10"/>
      <c r="M23" s="10" t="e">
        <f>M27+#REF!+#REF!+#REF!+#REF!+#REF!</f>
        <v>#REF!</v>
      </c>
      <c r="N23" s="11">
        <f>N24</f>
        <v>1474</v>
      </c>
      <c r="O23" s="11">
        <f>O24</f>
        <v>1629</v>
      </c>
      <c r="P23" s="44">
        <f t="shared" si="0"/>
        <v>155</v>
      </c>
    </row>
    <row r="24" spans="1:16" ht="25.5">
      <c r="A24" s="7" t="s">
        <v>89</v>
      </c>
      <c r="B24" s="17"/>
      <c r="C24" s="18" t="s">
        <v>78</v>
      </c>
      <c r="D24" s="19" t="s">
        <v>93</v>
      </c>
      <c r="E24" s="19" t="s">
        <v>90</v>
      </c>
      <c r="F24" s="19"/>
      <c r="G24" s="21"/>
      <c r="H24" s="21"/>
      <c r="I24" s="21"/>
      <c r="J24" s="21"/>
      <c r="K24" s="21"/>
      <c r="L24" s="21"/>
      <c r="M24" s="21"/>
      <c r="N24" s="22">
        <f>N25</f>
        <v>1474</v>
      </c>
      <c r="O24" s="22">
        <f>O25</f>
        <v>1629</v>
      </c>
      <c r="P24" s="44">
        <f t="shared" si="0"/>
        <v>155</v>
      </c>
    </row>
    <row r="25" spans="1:16" ht="12.75">
      <c r="A25" s="17" t="s">
        <v>91</v>
      </c>
      <c r="B25" s="17"/>
      <c r="C25" s="18" t="s">
        <v>78</v>
      </c>
      <c r="D25" s="19" t="s">
        <v>93</v>
      </c>
      <c r="E25" s="19" t="s">
        <v>92</v>
      </c>
      <c r="F25" s="19"/>
      <c r="G25" s="21"/>
      <c r="H25" s="21"/>
      <c r="I25" s="21"/>
      <c r="J25" s="21"/>
      <c r="K25" s="21"/>
      <c r="L25" s="21"/>
      <c r="M25" s="21"/>
      <c r="N25" s="22">
        <f>N27+N28+N26+N29+N30+N31</f>
        <v>1474</v>
      </c>
      <c r="O25" s="22">
        <f>O27+O28+O26+O29+O30+O31</f>
        <v>1629</v>
      </c>
      <c r="P25" s="44">
        <f t="shared" si="0"/>
        <v>155</v>
      </c>
    </row>
    <row r="26" spans="1:16" ht="25.5">
      <c r="A26" s="17" t="s">
        <v>95</v>
      </c>
      <c r="B26" s="17"/>
      <c r="C26" s="18" t="s">
        <v>78</v>
      </c>
      <c r="D26" s="19" t="s">
        <v>93</v>
      </c>
      <c r="E26" s="19" t="s">
        <v>26</v>
      </c>
      <c r="F26" s="19" t="s">
        <v>58</v>
      </c>
      <c r="G26" s="21"/>
      <c r="H26" s="21"/>
      <c r="I26" s="21"/>
      <c r="J26" s="21"/>
      <c r="K26" s="21"/>
      <c r="L26" s="21"/>
      <c r="M26" s="21"/>
      <c r="N26" s="22">
        <v>123.5</v>
      </c>
      <c r="O26" s="43">
        <v>68.5</v>
      </c>
      <c r="P26" s="44">
        <f t="shared" si="0"/>
        <v>-55</v>
      </c>
    </row>
    <row r="27" spans="1:16" ht="25.5">
      <c r="A27" s="17" t="s">
        <v>95</v>
      </c>
      <c r="B27" s="17"/>
      <c r="C27" s="18" t="s">
        <v>78</v>
      </c>
      <c r="D27" s="19" t="s">
        <v>93</v>
      </c>
      <c r="E27" s="23" t="s">
        <v>26</v>
      </c>
      <c r="F27" s="19" t="s">
        <v>94</v>
      </c>
      <c r="G27" s="21">
        <v>99.5</v>
      </c>
      <c r="H27" s="21">
        <v>57</v>
      </c>
      <c r="I27" s="21">
        <v>64.4</v>
      </c>
      <c r="J27" s="21">
        <v>75.2</v>
      </c>
      <c r="K27" s="21"/>
      <c r="L27" s="21"/>
      <c r="M27" s="21">
        <f>G27+H27+I27+J27</f>
        <v>296.1</v>
      </c>
      <c r="N27" s="22">
        <v>310.5</v>
      </c>
      <c r="O27" s="43">
        <v>434.8</v>
      </c>
      <c r="P27" s="44">
        <f t="shared" si="0"/>
        <v>124.3</v>
      </c>
    </row>
    <row r="28" spans="1:16" ht="25.5">
      <c r="A28" s="17" t="s">
        <v>98</v>
      </c>
      <c r="B28" s="17"/>
      <c r="C28" s="18" t="s">
        <v>78</v>
      </c>
      <c r="D28" s="19" t="s">
        <v>93</v>
      </c>
      <c r="E28" s="23" t="s">
        <v>26</v>
      </c>
      <c r="F28" s="19" t="s">
        <v>99</v>
      </c>
      <c r="G28" s="21"/>
      <c r="H28" s="21"/>
      <c r="I28" s="21"/>
      <c r="J28" s="21"/>
      <c r="K28" s="21"/>
      <c r="L28" s="21"/>
      <c r="M28" s="21"/>
      <c r="N28" s="22">
        <v>453</v>
      </c>
      <c r="O28" s="43">
        <v>512.3</v>
      </c>
      <c r="P28" s="44">
        <f t="shared" si="0"/>
        <v>59.3</v>
      </c>
    </row>
    <row r="29" spans="1:16" ht="38.25">
      <c r="A29" s="17" t="s">
        <v>134</v>
      </c>
      <c r="B29" s="17"/>
      <c r="C29" s="18" t="s">
        <v>78</v>
      </c>
      <c r="D29" s="19" t="s">
        <v>93</v>
      </c>
      <c r="E29" s="23" t="s">
        <v>28</v>
      </c>
      <c r="F29" s="19" t="s">
        <v>4</v>
      </c>
      <c r="G29" s="21"/>
      <c r="H29" s="21"/>
      <c r="I29" s="21"/>
      <c r="J29" s="21"/>
      <c r="K29" s="21"/>
      <c r="L29" s="21"/>
      <c r="M29" s="21"/>
      <c r="N29" s="22">
        <v>90</v>
      </c>
      <c r="O29" s="43">
        <v>90</v>
      </c>
      <c r="P29" s="44">
        <f t="shared" si="0"/>
        <v>0</v>
      </c>
    </row>
    <row r="30" spans="1:16" ht="12.75">
      <c r="A30" s="17" t="s">
        <v>135</v>
      </c>
      <c r="B30" s="17"/>
      <c r="C30" s="18" t="s">
        <v>78</v>
      </c>
      <c r="D30" s="19" t="s">
        <v>93</v>
      </c>
      <c r="E30" s="23" t="s">
        <v>136</v>
      </c>
      <c r="F30" s="19" t="s">
        <v>15</v>
      </c>
      <c r="G30" s="21"/>
      <c r="H30" s="21"/>
      <c r="I30" s="21"/>
      <c r="J30" s="21"/>
      <c r="K30" s="21"/>
      <c r="L30" s="21"/>
      <c r="M30" s="21"/>
      <c r="N30" s="22">
        <v>387</v>
      </c>
      <c r="O30" s="43">
        <v>369.8</v>
      </c>
      <c r="P30" s="44">
        <f t="shared" si="0"/>
        <v>-17.2</v>
      </c>
    </row>
    <row r="31" spans="1:16" ht="38.25">
      <c r="A31" s="17" t="s">
        <v>86</v>
      </c>
      <c r="B31" s="17"/>
      <c r="C31" s="18" t="s">
        <v>78</v>
      </c>
      <c r="D31" s="19" t="s">
        <v>93</v>
      </c>
      <c r="E31" s="23" t="s">
        <v>136</v>
      </c>
      <c r="F31" s="19" t="s">
        <v>55</v>
      </c>
      <c r="G31" s="21"/>
      <c r="H31" s="21"/>
      <c r="I31" s="21"/>
      <c r="J31" s="21"/>
      <c r="K31" s="21"/>
      <c r="L31" s="21"/>
      <c r="M31" s="21"/>
      <c r="N31" s="22">
        <v>110</v>
      </c>
      <c r="O31" s="43">
        <v>153.6</v>
      </c>
      <c r="P31" s="44">
        <f t="shared" si="0"/>
        <v>43.6</v>
      </c>
    </row>
    <row r="32" spans="1:16" ht="12.75">
      <c r="A32" s="7" t="s">
        <v>130</v>
      </c>
      <c r="B32" s="7">
        <v>808</v>
      </c>
      <c r="C32" s="8" t="s">
        <v>78</v>
      </c>
      <c r="D32" s="9" t="s">
        <v>131</v>
      </c>
      <c r="E32" s="24"/>
      <c r="F32" s="9"/>
      <c r="G32" s="10"/>
      <c r="H32" s="10"/>
      <c r="I32" s="10"/>
      <c r="J32" s="10"/>
      <c r="K32" s="10"/>
      <c r="L32" s="10"/>
      <c r="M32" s="10"/>
      <c r="N32" s="11">
        <f>N33</f>
        <v>550</v>
      </c>
      <c r="O32" s="11">
        <f>O33</f>
        <v>550</v>
      </c>
      <c r="P32" s="44">
        <f t="shared" si="0"/>
        <v>0</v>
      </c>
    </row>
    <row r="33" spans="1:16" ht="12.75">
      <c r="A33" s="17" t="s">
        <v>91</v>
      </c>
      <c r="B33" s="17"/>
      <c r="C33" s="18" t="s">
        <v>78</v>
      </c>
      <c r="D33" s="19" t="s">
        <v>131</v>
      </c>
      <c r="E33" s="23" t="s">
        <v>90</v>
      </c>
      <c r="F33" s="19"/>
      <c r="G33" s="21"/>
      <c r="H33" s="21"/>
      <c r="I33" s="21"/>
      <c r="J33" s="21"/>
      <c r="K33" s="21"/>
      <c r="L33" s="21"/>
      <c r="M33" s="21"/>
      <c r="N33" s="22">
        <f>N34</f>
        <v>550</v>
      </c>
      <c r="O33" s="22">
        <f>O34</f>
        <v>550</v>
      </c>
      <c r="P33" s="44">
        <f t="shared" si="0"/>
        <v>0</v>
      </c>
    </row>
    <row r="34" spans="1:16" ht="25.5">
      <c r="A34" s="17" t="s">
        <v>101</v>
      </c>
      <c r="B34" s="17"/>
      <c r="C34" s="18" t="s">
        <v>78</v>
      </c>
      <c r="D34" s="19" t="s">
        <v>131</v>
      </c>
      <c r="E34" s="23" t="s">
        <v>132</v>
      </c>
      <c r="F34" s="19" t="s">
        <v>133</v>
      </c>
      <c r="G34" s="21"/>
      <c r="H34" s="21"/>
      <c r="I34" s="21"/>
      <c r="J34" s="21"/>
      <c r="K34" s="21"/>
      <c r="L34" s="21"/>
      <c r="M34" s="21"/>
      <c r="N34" s="22">
        <v>550</v>
      </c>
      <c r="O34" s="43">
        <v>550</v>
      </c>
      <c r="P34" s="44">
        <f t="shared" si="0"/>
        <v>0</v>
      </c>
    </row>
    <row r="35" spans="1:16" ht="12.75">
      <c r="A35" s="7" t="s">
        <v>30</v>
      </c>
      <c r="B35" s="7"/>
      <c r="C35" s="8" t="s">
        <v>83</v>
      </c>
      <c r="D35" s="9"/>
      <c r="E35" s="24"/>
      <c r="F35" s="9"/>
      <c r="G35" s="10"/>
      <c r="H35" s="10"/>
      <c r="I35" s="10"/>
      <c r="J35" s="10"/>
      <c r="K35" s="10"/>
      <c r="L35" s="10"/>
      <c r="M35" s="10"/>
      <c r="N35" s="11">
        <f>N36</f>
        <v>159.4</v>
      </c>
      <c r="O35" s="11">
        <f>O36</f>
        <v>159.4</v>
      </c>
      <c r="P35" s="44">
        <f t="shared" si="0"/>
        <v>0</v>
      </c>
    </row>
    <row r="36" spans="1:16" ht="38.25">
      <c r="A36" s="12" t="s">
        <v>31</v>
      </c>
      <c r="B36" s="12"/>
      <c r="C36" s="13" t="s">
        <v>83</v>
      </c>
      <c r="D36" s="14" t="s">
        <v>100</v>
      </c>
      <c r="E36" s="14" t="s">
        <v>90</v>
      </c>
      <c r="F36" s="14"/>
      <c r="G36" s="15" t="e">
        <f>G70+#REF!+G74+G78+G82</f>
        <v>#REF!</v>
      </c>
      <c r="H36" s="15" t="e">
        <f>H70+#REF!+H74+H78+H82</f>
        <v>#REF!</v>
      </c>
      <c r="I36" s="15" t="e">
        <f>I70+#REF!+I74+I78+I82</f>
        <v>#REF!</v>
      </c>
      <c r="J36" s="15" t="e">
        <f>J70+#REF!+J74+J78+J82</f>
        <v>#REF!</v>
      </c>
      <c r="K36" s="15"/>
      <c r="L36" s="15"/>
      <c r="M36" s="15" t="e">
        <f>M70+#REF!+M74+M78+M82</f>
        <v>#REF!</v>
      </c>
      <c r="N36" s="16">
        <f>N38+N39+N40</f>
        <v>159.4</v>
      </c>
      <c r="O36" s="16">
        <f>O38+O39+O40</f>
        <v>159.4</v>
      </c>
      <c r="P36" s="44">
        <f t="shared" si="0"/>
        <v>0</v>
      </c>
    </row>
    <row r="37" spans="1:16" ht="12.75">
      <c r="A37" s="12" t="s">
        <v>91</v>
      </c>
      <c r="B37" s="12"/>
      <c r="C37" s="13" t="s">
        <v>83</v>
      </c>
      <c r="D37" s="14" t="s">
        <v>100</v>
      </c>
      <c r="E37" s="14" t="s">
        <v>92</v>
      </c>
      <c r="F37" s="14"/>
      <c r="G37" s="15"/>
      <c r="H37" s="15"/>
      <c r="I37" s="15"/>
      <c r="J37" s="15"/>
      <c r="K37" s="15"/>
      <c r="L37" s="15"/>
      <c r="M37" s="15"/>
      <c r="N37" s="16">
        <f>N38+N39+N40</f>
        <v>159.4</v>
      </c>
      <c r="O37" s="16">
        <f>O38+O39+O40</f>
        <v>159.4</v>
      </c>
      <c r="P37" s="44">
        <f t="shared" si="0"/>
        <v>0</v>
      </c>
    </row>
    <row r="38" spans="1:16" ht="25.5">
      <c r="A38" s="17" t="s">
        <v>85</v>
      </c>
      <c r="B38" s="17"/>
      <c r="C38" s="18" t="s">
        <v>83</v>
      </c>
      <c r="D38" s="19" t="s">
        <v>100</v>
      </c>
      <c r="E38" s="23" t="s">
        <v>29</v>
      </c>
      <c r="F38" s="19" t="s">
        <v>15</v>
      </c>
      <c r="G38" s="21">
        <v>500</v>
      </c>
      <c r="H38" s="21"/>
      <c r="I38" s="21"/>
      <c r="J38" s="21"/>
      <c r="K38" s="21"/>
      <c r="L38" s="21"/>
      <c r="M38" s="21"/>
      <c r="N38" s="22">
        <v>112.4</v>
      </c>
      <c r="O38" s="43">
        <v>112.4</v>
      </c>
      <c r="P38" s="44">
        <f t="shared" si="0"/>
        <v>0</v>
      </c>
    </row>
    <row r="39" spans="1:16" ht="38.25">
      <c r="A39" s="17" t="s">
        <v>86</v>
      </c>
      <c r="B39" s="17"/>
      <c r="C39" s="18" t="s">
        <v>83</v>
      </c>
      <c r="D39" s="19" t="s">
        <v>100</v>
      </c>
      <c r="E39" s="23" t="s">
        <v>29</v>
      </c>
      <c r="F39" s="19" t="s">
        <v>55</v>
      </c>
      <c r="G39" s="21">
        <v>48.7</v>
      </c>
      <c r="H39" s="21"/>
      <c r="I39" s="21"/>
      <c r="J39" s="21"/>
      <c r="K39" s="21"/>
      <c r="L39" s="21"/>
      <c r="M39" s="21"/>
      <c r="N39" s="22">
        <v>34</v>
      </c>
      <c r="O39" s="43">
        <v>34</v>
      </c>
      <c r="P39" s="44">
        <f t="shared" si="0"/>
        <v>0</v>
      </c>
    </row>
    <row r="40" spans="1:16" ht="25.5">
      <c r="A40" s="17" t="s">
        <v>101</v>
      </c>
      <c r="B40" s="17"/>
      <c r="C40" s="18" t="s">
        <v>83</v>
      </c>
      <c r="D40" s="19" t="s">
        <v>100</v>
      </c>
      <c r="E40" s="23" t="s">
        <v>66</v>
      </c>
      <c r="F40" s="19" t="s">
        <v>94</v>
      </c>
      <c r="G40" s="21"/>
      <c r="H40" s="21"/>
      <c r="I40" s="21"/>
      <c r="J40" s="21"/>
      <c r="K40" s="21"/>
      <c r="L40" s="21"/>
      <c r="M40" s="21"/>
      <c r="N40" s="22">
        <v>13</v>
      </c>
      <c r="O40" s="43">
        <v>13</v>
      </c>
      <c r="P40" s="44">
        <f t="shared" si="0"/>
        <v>0</v>
      </c>
    </row>
    <row r="41" spans="1:16" ht="25.5">
      <c r="A41" s="7" t="s">
        <v>18</v>
      </c>
      <c r="B41" s="7"/>
      <c r="C41" s="8" t="s">
        <v>100</v>
      </c>
      <c r="D41" s="9"/>
      <c r="E41" s="9"/>
      <c r="F41" s="9"/>
      <c r="G41" s="10">
        <v>28</v>
      </c>
      <c r="H41" s="10"/>
      <c r="I41" s="10"/>
      <c r="J41" s="10"/>
      <c r="K41" s="10"/>
      <c r="L41" s="10"/>
      <c r="M41" s="10"/>
      <c r="N41" s="11">
        <f>N42+N46</f>
        <v>210</v>
      </c>
      <c r="O41" s="11">
        <f>O42+O46</f>
        <v>195</v>
      </c>
      <c r="P41" s="44">
        <f t="shared" si="0"/>
        <v>-15</v>
      </c>
    </row>
    <row r="42" spans="1:16" ht="38.25">
      <c r="A42" s="7" t="s">
        <v>139</v>
      </c>
      <c r="B42" s="7"/>
      <c r="C42" s="8" t="s">
        <v>100</v>
      </c>
      <c r="D42" s="9" t="s">
        <v>140</v>
      </c>
      <c r="E42" s="9"/>
      <c r="F42" s="9"/>
      <c r="G42" s="10"/>
      <c r="H42" s="10"/>
      <c r="I42" s="10"/>
      <c r="J42" s="10"/>
      <c r="K42" s="10"/>
      <c r="L42" s="10"/>
      <c r="M42" s="10"/>
      <c r="N42" s="11">
        <f aca="true" t="shared" si="1" ref="N42:O44">N43</f>
        <v>50</v>
      </c>
      <c r="O42" s="11">
        <f t="shared" si="1"/>
        <v>49.5</v>
      </c>
      <c r="P42" s="44">
        <f t="shared" si="0"/>
        <v>-0.5</v>
      </c>
    </row>
    <row r="43" spans="1:16" ht="25.5">
      <c r="A43" s="7" t="s">
        <v>89</v>
      </c>
      <c r="B43" s="7"/>
      <c r="C43" s="8" t="s">
        <v>100</v>
      </c>
      <c r="D43" s="9" t="s">
        <v>140</v>
      </c>
      <c r="E43" s="9" t="s">
        <v>90</v>
      </c>
      <c r="F43" s="9"/>
      <c r="G43" s="10"/>
      <c r="H43" s="10"/>
      <c r="I43" s="10"/>
      <c r="J43" s="10"/>
      <c r="K43" s="10"/>
      <c r="L43" s="10"/>
      <c r="M43" s="10"/>
      <c r="N43" s="11">
        <f t="shared" si="1"/>
        <v>50</v>
      </c>
      <c r="O43" s="11">
        <f t="shared" si="1"/>
        <v>49.5</v>
      </c>
      <c r="P43" s="44">
        <f t="shared" si="0"/>
        <v>-0.5</v>
      </c>
    </row>
    <row r="44" spans="1:16" ht="12.75">
      <c r="A44" s="7" t="s">
        <v>91</v>
      </c>
      <c r="B44" s="7"/>
      <c r="C44" s="8" t="s">
        <v>100</v>
      </c>
      <c r="D44" s="9" t="s">
        <v>140</v>
      </c>
      <c r="E44" s="9" t="s">
        <v>92</v>
      </c>
      <c r="F44" s="9"/>
      <c r="G44" s="10"/>
      <c r="H44" s="10"/>
      <c r="I44" s="10"/>
      <c r="J44" s="10"/>
      <c r="K44" s="10"/>
      <c r="L44" s="10"/>
      <c r="M44" s="10"/>
      <c r="N44" s="11">
        <f t="shared" si="1"/>
        <v>50</v>
      </c>
      <c r="O44" s="11">
        <f t="shared" si="1"/>
        <v>49.5</v>
      </c>
      <c r="P44" s="44">
        <f t="shared" si="0"/>
        <v>-0.5</v>
      </c>
    </row>
    <row r="45" spans="1:16" ht="25.5">
      <c r="A45" s="17" t="s">
        <v>101</v>
      </c>
      <c r="B45" s="17"/>
      <c r="C45" s="18" t="s">
        <v>100</v>
      </c>
      <c r="D45" s="19" t="s">
        <v>140</v>
      </c>
      <c r="E45" s="19" t="s">
        <v>141</v>
      </c>
      <c r="F45" s="19" t="s">
        <v>94</v>
      </c>
      <c r="G45" s="21"/>
      <c r="H45" s="21"/>
      <c r="I45" s="21"/>
      <c r="J45" s="21"/>
      <c r="K45" s="21"/>
      <c r="L45" s="21"/>
      <c r="M45" s="21"/>
      <c r="N45" s="22">
        <v>50</v>
      </c>
      <c r="O45" s="43">
        <v>49.5</v>
      </c>
      <c r="P45" s="44">
        <f t="shared" si="0"/>
        <v>-0.5</v>
      </c>
    </row>
    <row r="46" spans="1:16" ht="12.75">
      <c r="A46" s="12" t="s">
        <v>102</v>
      </c>
      <c r="B46" s="12"/>
      <c r="C46" s="13" t="s">
        <v>100</v>
      </c>
      <c r="D46" s="14" t="s">
        <v>70</v>
      </c>
      <c r="E46" s="14"/>
      <c r="F46" s="14"/>
      <c r="G46" s="15"/>
      <c r="H46" s="15"/>
      <c r="I46" s="15"/>
      <c r="J46" s="15"/>
      <c r="K46" s="15"/>
      <c r="L46" s="15"/>
      <c r="M46" s="15"/>
      <c r="N46" s="16">
        <f aca="true" t="shared" si="2" ref="N46:O48">N47</f>
        <v>160</v>
      </c>
      <c r="O46" s="16">
        <f t="shared" si="2"/>
        <v>145.5</v>
      </c>
      <c r="P46" s="44">
        <f t="shared" si="0"/>
        <v>-14.5</v>
      </c>
    </row>
    <row r="47" spans="1:16" ht="25.5">
      <c r="A47" s="7" t="s">
        <v>89</v>
      </c>
      <c r="B47" s="12"/>
      <c r="C47" s="13" t="s">
        <v>100</v>
      </c>
      <c r="D47" s="14" t="s">
        <v>70</v>
      </c>
      <c r="E47" s="14" t="s">
        <v>90</v>
      </c>
      <c r="F47" s="14"/>
      <c r="G47" s="15"/>
      <c r="H47" s="15"/>
      <c r="I47" s="15"/>
      <c r="J47" s="15"/>
      <c r="K47" s="15"/>
      <c r="L47" s="15"/>
      <c r="M47" s="15"/>
      <c r="N47" s="16">
        <f t="shared" si="2"/>
        <v>160</v>
      </c>
      <c r="O47" s="16">
        <f t="shared" si="2"/>
        <v>145.5</v>
      </c>
      <c r="P47" s="44">
        <f t="shared" si="0"/>
        <v>-14.5</v>
      </c>
    </row>
    <row r="48" spans="1:16" ht="12.75">
      <c r="A48" s="17" t="s">
        <v>91</v>
      </c>
      <c r="B48" s="12"/>
      <c r="C48" s="18" t="s">
        <v>100</v>
      </c>
      <c r="D48" s="19" t="s">
        <v>70</v>
      </c>
      <c r="E48" s="19" t="s">
        <v>92</v>
      </c>
      <c r="F48" s="19"/>
      <c r="G48" s="21"/>
      <c r="H48" s="21"/>
      <c r="I48" s="21"/>
      <c r="J48" s="21"/>
      <c r="K48" s="21"/>
      <c r="L48" s="21"/>
      <c r="M48" s="21"/>
      <c r="N48" s="22">
        <f t="shared" si="2"/>
        <v>160</v>
      </c>
      <c r="O48" s="22">
        <f t="shared" si="2"/>
        <v>145.5</v>
      </c>
      <c r="P48" s="44">
        <f t="shared" si="0"/>
        <v>-14.5</v>
      </c>
    </row>
    <row r="49" spans="1:16" ht="25.5">
      <c r="A49" s="17" t="s">
        <v>101</v>
      </c>
      <c r="B49" s="17"/>
      <c r="C49" s="18" t="s">
        <v>100</v>
      </c>
      <c r="D49" s="19" t="s">
        <v>70</v>
      </c>
      <c r="E49" s="19" t="s">
        <v>27</v>
      </c>
      <c r="F49" s="19" t="s">
        <v>94</v>
      </c>
      <c r="G49" s="21"/>
      <c r="H49" s="21"/>
      <c r="I49" s="21"/>
      <c r="J49" s="21"/>
      <c r="K49" s="21"/>
      <c r="L49" s="21"/>
      <c r="M49" s="21"/>
      <c r="N49" s="22">
        <v>160</v>
      </c>
      <c r="O49" s="43">
        <v>145.5</v>
      </c>
      <c r="P49" s="44">
        <f t="shared" si="0"/>
        <v>-14.5</v>
      </c>
    </row>
    <row r="50" spans="1:16" ht="12.75">
      <c r="A50" s="7" t="s">
        <v>32</v>
      </c>
      <c r="B50" s="7"/>
      <c r="C50" s="8" t="s">
        <v>88</v>
      </c>
      <c r="D50" s="9"/>
      <c r="E50" s="9"/>
      <c r="F50" s="9"/>
      <c r="G50" s="10"/>
      <c r="H50" s="10"/>
      <c r="I50" s="10"/>
      <c r="J50" s="10"/>
      <c r="K50" s="10"/>
      <c r="L50" s="10"/>
      <c r="M50" s="10"/>
      <c r="N50" s="11">
        <f>N51</f>
        <v>186</v>
      </c>
      <c r="O50" s="11">
        <f>O51+O55</f>
        <v>271.3</v>
      </c>
      <c r="P50" s="44">
        <f t="shared" si="0"/>
        <v>85.3</v>
      </c>
    </row>
    <row r="51" spans="1:16" ht="12.75">
      <c r="A51" s="7" t="s">
        <v>137</v>
      </c>
      <c r="B51" s="7"/>
      <c r="C51" s="8" t="s">
        <v>88</v>
      </c>
      <c r="D51" s="9" t="s">
        <v>103</v>
      </c>
      <c r="E51" s="9"/>
      <c r="F51" s="9"/>
      <c r="G51" s="10"/>
      <c r="H51" s="10"/>
      <c r="I51" s="10"/>
      <c r="J51" s="10"/>
      <c r="K51" s="10"/>
      <c r="L51" s="10"/>
      <c r="M51" s="10"/>
      <c r="N51" s="11">
        <f>N54</f>
        <v>186</v>
      </c>
      <c r="O51" s="11">
        <f>O54</f>
        <v>229.3</v>
      </c>
      <c r="P51" s="44">
        <f t="shared" si="0"/>
        <v>43.3</v>
      </c>
    </row>
    <row r="52" spans="1:16" ht="25.5">
      <c r="A52" s="7" t="s">
        <v>89</v>
      </c>
      <c r="B52" s="7"/>
      <c r="C52" s="8" t="s">
        <v>88</v>
      </c>
      <c r="D52" s="9" t="s">
        <v>103</v>
      </c>
      <c r="E52" s="9" t="s">
        <v>90</v>
      </c>
      <c r="F52" s="9"/>
      <c r="G52" s="10"/>
      <c r="H52" s="10"/>
      <c r="I52" s="10"/>
      <c r="J52" s="10"/>
      <c r="K52" s="10"/>
      <c r="L52" s="10"/>
      <c r="M52" s="10"/>
      <c r="N52" s="11">
        <f>N53</f>
        <v>186</v>
      </c>
      <c r="O52" s="11">
        <f>O53</f>
        <v>229.3</v>
      </c>
      <c r="P52" s="44">
        <f t="shared" si="0"/>
        <v>43.3</v>
      </c>
    </row>
    <row r="53" spans="1:16" ht="12.75">
      <c r="A53" s="17" t="s">
        <v>91</v>
      </c>
      <c r="B53" s="7"/>
      <c r="C53" s="18" t="s">
        <v>88</v>
      </c>
      <c r="D53" s="19" t="s">
        <v>103</v>
      </c>
      <c r="E53" s="19" t="s">
        <v>92</v>
      </c>
      <c r="F53" s="19"/>
      <c r="G53" s="21"/>
      <c r="H53" s="21"/>
      <c r="I53" s="21"/>
      <c r="J53" s="21"/>
      <c r="K53" s="21"/>
      <c r="L53" s="21"/>
      <c r="M53" s="21"/>
      <c r="N53" s="22">
        <f>N54</f>
        <v>186</v>
      </c>
      <c r="O53" s="22">
        <f>O54</f>
        <v>229.3</v>
      </c>
      <c r="P53" s="44">
        <f t="shared" si="0"/>
        <v>43.3</v>
      </c>
    </row>
    <row r="54" spans="1:16" ht="38.25">
      <c r="A54" s="17" t="s">
        <v>76</v>
      </c>
      <c r="B54" s="17"/>
      <c r="C54" s="18" t="s">
        <v>88</v>
      </c>
      <c r="D54" s="19" t="s">
        <v>103</v>
      </c>
      <c r="E54" s="19" t="s">
        <v>33</v>
      </c>
      <c r="F54" s="19" t="s">
        <v>99</v>
      </c>
      <c r="G54" s="21"/>
      <c r="H54" s="21"/>
      <c r="I54" s="21"/>
      <c r="J54" s="21"/>
      <c r="K54" s="21"/>
      <c r="L54" s="21"/>
      <c r="M54" s="21"/>
      <c r="N54" s="22">
        <v>186</v>
      </c>
      <c r="O54" s="43">
        <v>229.3</v>
      </c>
      <c r="P54" s="44">
        <f t="shared" si="0"/>
        <v>43.3</v>
      </c>
    </row>
    <row r="55" spans="1:16" ht="25.5">
      <c r="A55" s="12" t="s">
        <v>153</v>
      </c>
      <c r="B55" s="12"/>
      <c r="C55" s="13" t="s">
        <v>88</v>
      </c>
      <c r="D55" s="14" t="s">
        <v>154</v>
      </c>
      <c r="E55" s="14"/>
      <c r="F55" s="19"/>
      <c r="G55" s="21"/>
      <c r="H55" s="21"/>
      <c r="I55" s="21"/>
      <c r="J55" s="21"/>
      <c r="K55" s="21"/>
      <c r="L55" s="21"/>
      <c r="M55" s="21"/>
      <c r="N55" s="22">
        <f aca="true" t="shared" si="3" ref="N55:O57">N56</f>
        <v>0</v>
      </c>
      <c r="O55" s="22">
        <f t="shared" si="3"/>
        <v>42</v>
      </c>
      <c r="P55" s="44">
        <f t="shared" si="0"/>
        <v>42</v>
      </c>
    </row>
    <row r="56" spans="1:16" ht="25.5">
      <c r="A56" s="7" t="s">
        <v>89</v>
      </c>
      <c r="B56" s="7"/>
      <c r="C56" s="8" t="s">
        <v>88</v>
      </c>
      <c r="D56" s="9" t="s">
        <v>154</v>
      </c>
      <c r="E56" s="9" t="s">
        <v>90</v>
      </c>
      <c r="F56" s="19"/>
      <c r="G56" s="21"/>
      <c r="H56" s="21"/>
      <c r="I56" s="21"/>
      <c r="J56" s="21"/>
      <c r="K56" s="21"/>
      <c r="L56" s="21"/>
      <c r="M56" s="21"/>
      <c r="N56" s="22">
        <f t="shared" si="3"/>
        <v>0</v>
      </c>
      <c r="O56" s="22">
        <f t="shared" si="3"/>
        <v>42</v>
      </c>
      <c r="P56" s="44">
        <f t="shared" si="0"/>
        <v>42</v>
      </c>
    </row>
    <row r="57" spans="1:16" ht="12.75">
      <c r="A57" s="17" t="s">
        <v>91</v>
      </c>
      <c r="B57" s="7"/>
      <c r="C57" s="18" t="s">
        <v>88</v>
      </c>
      <c r="D57" s="19" t="s">
        <v>154</v>
      </c>
      <c r="E57" s="19" t="s">
        <v>92</v>
      </c>
      <c r="F57" s="19"/>
      <c r="G57" s="21"/>
      <c r="H57" s="21"/>
      <c r="I57" s="21"/>
      <c r="J57" s="21"/>
      <c r="K57" s="21"/>
      <c r="L57" s="21"/>
      <c r="M57" s="21"/>
      <c r="N57" s="22">
        <f t="shared" si="3"/>
        <v>0</v>
      </c>
      <c r="O57" s="22">
        <f t="shared" si="3"/>
        <v>42</v>
      </c>
      <c r="P57" s="44">
        <f t="shared" si="0"/>
        <v>42</v>
      </c>
    </row>
    <row r="58" spans="1:16" ht="25.5">
      <c r="A58" s="17" t="s">
        <v>155</v>
      </c>
      <c r="B58" s="17"/>
      <c r="C58" s="18" t="s">
        <v>88</v>
      </c>
      <c r="D58" s="19" t="s">
        <v>154</v>
      </c>
      <c r="E58" s="19" t="s">
        <v>156</v>
      </c>
      <c r="F58" s="19" t="s">
        <v>94</v>
      </c>
      <c r="G58" s="21"/>
      <c r="H58" s="21"/>
      <c r="I58" s="21"/>
      <c r="J58" s="21"/>
      <c r="K58" s="21"/>
      <c r="L58" s="21"/>
      <c r="M58" s="21"/>
      <c r="N58" s="22">
        <v>0</v>
      </c>
      <c r="O58" s="22">
        <v>42</v>
      </c>
      <c r="P58" s="44">
        <f t="shared" si="0"/>
        <v>42</v>
      </c>
    </row>
    <row r="59" spans="1:16" ht="12.75">
      <c r="A59" s="7" t="s">
        <v>74</v>
      </c>
      <c r="B59" s="7"/>
      <c r="C59" s="8" t="s">
        <v>104</v>
      </c>
      <c r="D59" s="9"/>
      <c r="E59" s="9"/>
      <c r="F59" s="9"/>
      <c r="G59" s="10"/>
      <c r="H59" s="10"/>
      <c r="I59" s="10"/>
      <c r="J59" s="10"/>
      <c r="K59" s="10"/>
      <c r="L59" s="10"/>
      <c r="M59" s="10"/>
      <c r="N59" s="11">
        <f>N61+N65+N69+N87</f>
        <v>10003.8</v>
      </c>
      <c r="O59" s="11">
        <f>O61+O65+O69+O87</f>
        <v>11051.4</v>
      </c>
      <c r="P59" s="44">
        <f t="shared" si="0"/>
        <v>1047.6</v>
      </c>
    </row>
    <row r="60" spans="1:16" ht="12.75">
      <c r="A60" s="12" t="s">
        <v>34</v>
      </c>
      <c r="B60" s="12"/>
      <c r="C60" s="13" t="s">
        <v>104</v>
      </c>
      <c r="D60" s="14" t="s">
        <v>78</v>
      </c>
      <c r="E60" s="14"/>
      <c r="F60" s="14"/>
      <c r="G60" s="15"/>
      <c r="H60" s="15"/>
      <c r="I60" s="15"/>
      <c r="J60" s="15"/>
      <c r="K60" s="15"/>
      <c r="L60" s="15"/>
      <c r="M60" s="15"/>
      <c r="N60" s="25">
        <f>N63+N64</f>
        <v>188.2</v>
      </c>
      <c r="O60" s="25">
        <f>O63+O64</f>
        <v>181.9</v>
      </c>
      <c r="P60" s="44">
        <f t="shared" si="0"/>
        <v>-6.3</v>
      </c>
    </row>
    <row r="61" spans="1:16" ht="25.5">
      <c r="A61" s="7" t="s">
        <v>89</v>
      </c>
      <c r="B61" s="12"/>
      <c r="C61" s="13" t="s">
        <v>104</v>
      </c>
      <c r="D61" s="14" t="s">
        <v>78</v>
      </c>
      <c r="E61" s="14" t="s">
        <v>90</v>
      </c>
      <c r="F61" s="14"/>
      <c r="G61" s="15"/>
      <c r="H61" s="15"/>
      <c r="I61" s="15"/>
      <c r="J61" s="15"/>
      <c r="K61" s="15"/>
      <c r="L61" s="15"/>
      <c r="M61" s="15"/>
      <c r="N61" s="25">
        <f>N62</f>
        <v>188.2</v>
      </c>
      <c r="O61" s="25">
        <f>O62</f>
        <v>181.9</v>
      </c>
      <c r="P61" s="44">
        <f t="shared" si="0"/>
        <v>-6.3</v>
      </c>
    </row>
    <row r="62" spans="1:16" ht="12.75">
      <c r="A62" s="17" t="s">
        <v>91</v>
      </c>
      <c r="B62" s="12"/>
      <c r="C62" s="18" t="s">
        <v>104</v>
      </c>
      <c r="D62" s="19" t="s">
        <v>78</v>
      </c>
      <c r="E62" s="19" t="s">
        <v>92</v>
      </c>
      <c r="F62" s="19"/>
      <c r="G62" s="21"/>
      <c r="H62" s="21"/>
      <c r="I62" s="21"/>
      <c r="J62" s="21"/>
      <c r="K62" s="21"/>
      <c r="L62" s="21"/>
      <c r="M62" s="21"/>
      <c r="N62" s="38">
        <f>N63+N64</f>
        <v>188.2</v>
      </c>
      <c r="O62" s="38">
        <f>O63+O64</f>
        <v>181.9</v>
      </c>
      <c r="P62" s="44">
        <f t="shared" si="0"/>
        <v>-6.3</v>
      </c>
    </row>
    <row r="63" spans="1:16" ht="38.25">
      <c r="A63" s="17" t="s">
        <v>75</v>
      </c>
      <c r="B63" s="17"/>
      <c r="C63" s="18" t="s">
        <v>104</v>
      </c>
      <c r="D63" s="19" t="s">
        <v>78</v>
      </c>
      <c r="E63" s="23" t="s">
        <v>37</v>
      </c>
      <c r="F63" s="19" t="s">
        <v>94</v>
      </c>
      <c r="G63" s="21">
        <v>10</v>
      </c>
      <c r="H63" s="21"/>
      <c r="I63" s="21"/>
      <c r="J63" s="21"/>
      <c r="K63" s="21"/>
      <c r="L63" s="21"/>
      <c r="M63" s="21"/>
      <c r="N63" s="22">
        <v>115.6</v>
      </c>
      <c r="O63" s="43">
        <v>109.3</v>
      </c>
      <c r="P63" s="44">
        <f t="shared" si="0"/>
        <v>-6.3</v>
      </c>
    </row>
    <row r="64" spans="1:16" ht="25.5">
      <c r="A64" s="17" t="s">
        <v>67</v>
      </c>
      <c r="B64" s="17"/>
      <c r="C64" s="18" t="s">
        <v>104</v>
      </c>
      <c r="D64" s="19" t="s">
        <v>78</v>
      </c>
      <c r="E64" s="26" t="s">
        <v>35</v>
      </c>
      <c r="F64" s="19" t="s">
        <v>105</v>
      </c>
      <c r="G64" s="21"/>
      <c r="H64" s="21"/>
      <c r="I64" s="21"/>
      <c r="J64" s="21"/>
      <c r="K64" s="21"/>
      <c r="L64" s="21"/>
      <c r="M64" s="21"/>
      <c r="N64" s="22">
        <v>72.6</v>
      </c>
      <c r="O64" s="43">
        <v>72.6</v>
      </c>
      <c r="P64" s="44">
        <f t="shared" si="0"/>
        <v>0</v>
      </c>
    </row>
    <row r="65" spans="1:16" ht="12.75">
      <c r="A65" s="12" t="s">
        <v>36</v>
      </c>
      <c r="B65" s="12"/>
      <c r="C65" s="13" t="s">
        <v>104</v>
      </c>
      <c r="D65" s="14" t="s">
        <v>83</v>
      </c>
      <c r="E65" s="14"/>
      <c r="F65" s="14"/>
      <c r="G65" s="15"/>
      <c r="H65" s="15"/>
      <c r="I65" s="15"/>
      <c r="J65" s="15"/>
      <c r="K65" s="15"/>
      <c r="L65" s="15"/>
      <c r="M65" s="15"/>
      <c r="N65" s="16">
        <f aca="true" t="shared" si="4" ref="N65:O67">N66</f>
        <v>72.3</v>
      </c>
      <c r="O65" s="16">
        <f t="shared" si="4"/>
        <v>19.8</v>
      </c>
      <c r="P65" s="44">
        <f t="shared" si="0"/>
        <v>-52.5</v>
      </c>
    </row>
    <row r="66" spans="1:16" ht="25.5">
      <c r="A66" s="7" t="s">
        <v>89</v>
      </c>
      <c r="B66" s="12"/>
      <c r="C66" s="13" t="s">
        <v>104</v>
      </c>
      <c r="D66" s="14" t="s">
        <v>83</v>
      </c>
      <c r="E66" s="14" t="s">
        <v>90</v>
      </c>
      <c r="F66" s="14"/>
      <c r="G66" s="15"/>
      <c r="H66" s="15"/>
      <c r="I66" s="15"/>
      <c r="J66" s="15"/>
      <c r="K66" s="15"/>
      <c r="L66" s="15"/>
      <c r="M66" s="15"/>
      <c r="N66" s="16">
        <f t="shared" si="4"/>
        <v>72.3</v>
      </c>
      <c r="O66" s="16">
        <f t="shared" si="4"/>
        <v>19.8</v>
      </c>
      <c r="P66" s="44">
        <f t="shared" si="0"/>
        <v>-52.5</v>
      </c>
    </row>
    <row r="67" spans="1:16" ht="12.75">
      <c r="A67" s="17" t="s">
        <v>91</v>
      </c>
      <c r="B67" s="12"/>
      <c r="C67" s="13" t="s">
        <v>104</v>
      </c>
      <c r="D67" s="14" t="s">
        <v>83</v>
      </c>
      <c r="E67" s="14" t="s">
        <v>92</v>
      </c>
      <c r="F67" s="14"/>
      <c r="G67" s="15"/>
      <c r="H67" s="15"/>
      <c r="I67" s="15"/>
      <c r="J67" s="15"/>
      <c r="K67" s="15"/>
      <c r="L67" s="15"/>
      <c r="M67" s="15"/>
      <c r="N67" s="16">
        <f t="shared" si="4"/>
        <v>72.3</v>
      </c>
      <c r="O67" s="16">
        <f t="shared" si="4"/>
        <v>19.8</v>
      </c>
      <c r="P67" s="44">
        <f t="shared" si="0"/>
        <v>-52.5</v>
      </c>
    </row>
    <row r="68" spans="1:16" ht="25.5">
      <c r="A68" s="17" t="s">
        <v>101</v>
      </c>
      <c r="B68" s="17"/>
      <c r="C68" s="18" t="s">
        <v>104</v>
      </c>
      <c r="D68" s="19" t="s">
        <v>83</v>
      </c>
      <c r="E68" s="19" t="s">
        <v>38</v>
      </c>
      <c r="F68" s="19" t="s">
        <v>106</v>
      </c>
      <c r="G68" s="21"/>
      <c r="H68" s="21"/>
      <c r="I68" s="21"/>
      <c r="J68" s="21"/>
      <c r="K68" s="21"/>
      <c r="L68" s="21"/>
      <c r="M68" s="21"/>
      <c r="N68" s="22">
        <v>72.3</v>
      </c>
      <c r="O68" s="43">
        <v>19.8</v>
      </c>
      <c r="P68" s="44">
        <f t="shared" si="0"/>
        <v>-52.5</v>
      </c>
    </row>
    <row r="69" spans="1:16" ht="12.75">
      <c r="A69" s="12" t="s">
        <v>39</v>
      </c>
      <c r="B69" s="12"/>
      <c r="C69" s="13" t="s">
        <v>104</v>
      </c>
      <c r="D69" s="14" t="s">
        <v>100</v>
      </c>
      <c r="E69" s="14"/>
      <c r="F69" s="14"/>
      <c r="G69" s="15"/>
      <c r="H69" s="15"/>
      <c r="I69" s="15"/>
      <c r="J69" s="15"/>
      <c r="K69" s="15"/>
      <c r="L69" s="15"/>
      <c r="M69" s="15"/>
      <c r="N69" s="16">
        <f>N70+N74+N78+N82</f>
        <v>3034.9</v>
      </c>
      <c r="O69" s="16">
        <f>O70+O74+O78+O82</f>
        <v>3892.2</v>
      </c>
      <c r="P69" s="44">
        <f t="shared" si="0"/>
        <v>857.3</v>
      </c>
    </row>
    <row r="70" spans="1:16" ht="12.75">
      <c r="A70" s="7" t="s">
        <v>40</v>
      </c>
      <c r="B70" s="7"/>
      <c r="C70" s="8" t="s">
        <v>104</v>
      </c>
      <c r="D70" s="9" t="s">
        <v>100</v>
      </c>
      <c r="E70" s="9"/>
      <c r="F70" s="9"/>
      <c r="G70" s="10" t="e">
        <f>#REF!+#REF!+G73+#REF!</f>
        <v>#REF!</v>
      </c>
      <c r="H70" s="10" t="e">
        <f>#REF!+#REF!+H73+#REF!</f>
        <v>#REF!</v>
      </c>
      <c r="I70" s="10" t="e">
        <f>#REF!+#REF!+I73+#REF!</f>
        <v>#REF!</v>
      </c>
      <c r="J70" s="10" t="e">
        <f>#REF!+#REF!+J73+#REF!</f>
        <v>#REF!</v>
      </c>
      <c r="K70" s="10"/>
      <c r="L70" s="10"/>
      <c r="M70" s="10" t="e">
        <f>G70+H70+I70+J70</f>
        <v>#REF!</v>
      </c>
      <c r="N70" s="11">
        <f aca="true" t="shared" si="5" ref="N70:O72">N71</f>
        <v>2072.3</v>
      </c>
      <c r="O70" s="11">
        <f t="shared" si="5"/>
        <v>2596.3</v>
      </c>
      <c r="P70" s="44">
        <f t="shared" si="0"/>
        <v>524</v>
      </c>
    </row>
    <row r="71" spans="1:16" ht="25.5">
      <c r="A71" s="7" t="s">
        <v>89</v>
      </c>
      <c r="B71" s="7"/>
      <c r="C71" s="8" t="s">
        <v>104</v>
      </c>
      <c r="D71" s="9" t="s">
        <v>100</v>
      </c>
      <c r="E71" s="9" t="s">
        <v>90</v>
      </c>
      <c r="F71" s="9"/>
      <c r="G71" s="10"/>
      <c r="H71" s="10"/>
      <c r="I71" s="10"/>
      <c r="J71" s="10"/>
      <c r="K71" s="10"/>
      <c r="L71" s="10"/>
      <c r="M71" s="10"/>
      <c r="N71" s="11">
        <f t="shared" si="5"/>
        <v>2072.3</v>
      </c>
      <c r="O71" s="11">
        <f t="shared" si="5"/>
        <v>2596.3</v>
      </c>
      <c r="P71" s="44">
        <f t="shared" si="0"/>
        <v>524</v>
      </c>
    </row>
    <row r="72" spans="1:16" ht="12.75">
      <c r="A72" s="17" t="s">
        <v>91</v>
      </c>
      <c r="B72" s="7"/>
      <c r="C72" s="18" t="s">
        <v>104</v>
      </c>
      <c r="D72" s="19" t="s">
        <v>100</v>
      </c>
      <c r="E72" s="19" t="s">
        <v>92</v>
      </c>
      <c r="F72" s="19"/>
      <c r="G72" s="21"/>
      <c r="H72" s="21"/>
      <c r="I72" s="21"/>
      <c r="J72" s="21"/>
      <c r="K72" s="21"/>
      <c r="L72" s="21"/>
      <c r="M72" s="21"/>
      <c r="N72" s="22">
        <f t="shared" si="5"/>
        <v>2072.3</v>
      </c>
      <c r="O72" s="22">
        <f t="shared" si="5"/>
        <v>2596.3</v>
      </c>
      <c r="P72" s="44">
        <f t="shared" si="0"/>
        <v>524</v>
      </c>
    </row>
    <row r="73" spans="1:16" ht="25.5">
      <c r="A73" s="17" t="s">
        <v>101</v>
      </c>
      <c r="B73" s="17"/>
      <c r="C73" s="18" t="s">
        <v>104</v>
      </c>
      <c r="D73" s="19" t="s">
        <v>100</v>
      </c>
      <c r="E73" s="19" t="s">
        <v>41</v>
      </c>
      <c r="F73" s="19" t="s">
        <v>94</v>
      </c>
      <c r="G73" s="27" t="s">
        <v>4</v>
      </c>
      <c r="H73" s="21" t="s">
        <v>5</v>
      </c>
      <c r="I73" s="21" t="s">
        <v>3</v>
      </c>
      <c r="J73" s="21" t="s">
        <v>2</v>
      </c>
      <c r="K73" s="21"/>
      <c r="L73" s="21"/>
      <c r="M73" s="21">
        <f>G73+H73+I73+J73</f>
        <v>1422.7</v>
      </c>
      <c r="N73" s="22">
        <v>2072.3</v>
      </c>
      <c r="O73" s="43">
        <v>2596.3</v>
      </c>
      <c r="P73" s="44">
        <f aca="true" t="shared" si="6" ref="P73:P127">O73-N73</f>
        <v>524</v>
      </c>
    </row>
    <row r="74" spans="1:16" ht="12.75">
      <c r="A74" s="7" t="s">
        <v>42</v>
      </c>
      <c r="B74" s="7"/>
      <c r="C74" s="8" t="s">
        <v>104</v>
      </c>
      <c r="D74" s="9" t="s">
        <v>100</v>
      </c>
      <c r="E74" s="9"/>
      <c r="F74" s="9"/>
      <c r="G74" s="10" t="e">
        <f>G77+#REF!+#REF!</f>
        <v>#REF!</v>
      </c>
      <c r="H74" s="10" t="e">
        <f>H77+#REF!+#REF!</f>
        <v>#REF!</v>
      </c>
      <c r="I74" s="10" t="e">
        <f>I77+#REF!+#REF!</f>
        <v>#REF!</v>
      </c>
      <c r="J74" s="10" t="e">
        <f>J77+#REF!+#REF!</f>
        <v>#REF!</v>
      </c>
      <c r="K74" s="10"/>
      <c r="L74" s="10"/>
      <c r="M74" s="10" t="e">
        <f>G74+H74+I74+J74</f>
        <v>#REF!</v>
      </c>
      <c r="N74" s="11">
        <f aca="true" t="shared" si="7" ref="N74:O76">N75</f>
        <v>5</v>
      </c>
      <c r="O74" s="11">
        <f t="shared" si="7"/>
        <v>3.7</v>
      </c>
      <c r="P74" s="44">
        <f t="shared" si="6"/>
        <v>-1.3</v>
      </c>
    </row>
    <row r="75" spans="1:16" ht="25.5">
      <c r="A75" s="7" t="s">
        <v>89</v>
      </c>
      <c r="B75" s="7"/>
      <c r="C75" s="8" t="s">
        <v>104</v>
      </c>
      <c r="D75" s="9" t="s">
        <v>100</v>
      </c>
      <c r="E75" s="9" t="s">
        <v>90</v>
      </c>
      <c r="F75" s="9"/>
      <c r="G75" s="10"/>
      <c r="H75" s="10"/>
      <c r="I75" s="10"/>
      <c r="J75" s="10"/>
      <c r="K75" s="10"/>
      <c r="L75" s="10"/>
      <c r="M75" s="10"/>
      <c r="N75" s="11">
        <f t="shared" si="7"/>
        <v>5</v>
      </c>
      <c r="O75" s="11">
        <f t="shared" si="7"/>
        <v>3.7</v>
      </c>
      <c r="P75" s="44">
        <f t="shared" si="6"/>
        <v>-1.3</v>
      </c>
    </row>
    <row r="76" spans="1:16" ht="12.75">
      <c r="A76" s="17" t="s">
        <v>91</v>
      </c>
      <c r="B76" s="7"/>
      <c r="C76" s="18" t="s">
        <v>104</v>
      </c>
      <c r="D76" s="19" t="s">
        <v>100</v>
      </c>
      <c r="E76" s="19" t="s">
        <v>92</v>
      </c>
      <c r="F76" s="19"/>
      <c r="G76" s="21"/>
      <c r="H76" s="21"/>
      <c r="I76" s="21"/>
      <c r="J76" s="21"/>
      <c r="K76" s="21"/>
      <c r="L76" s="21"/>
      <c r="M76" s="21"/>
      <c r="N76" s="22">
        <f t="shared" si="7"/>
        <v>5</v>
      </c>
      <c r="O76" s="22">
        <f t="shared" si="7"/>
        <v>3.7</v>
      </c>
      <c r="P76" s="44">
        <f t="shared" si="6"/>
        <v>-1.3</v>
      </c>
    </row>
    <row r="77" spans="1:16" ht="25.5">
      <c r="A77" s="17" t="s">
        <v>101</v>
      </c>
      <c r="B77" s="17"/>
      <c r="C77" s="18" t="s">
        <v>104</v>
      </c>
      <c r="D77" s="19" t="s">
        <v>100</v>
      </c>
      <c r="E77" s="9" t="s">
        <v>43</v>
      </c>
      <c r="F77" s="19" t="s">
        <v>94</v>
      </c>
      <c r="G77" s="21">
        <v>130</v>
      </c>
      <c r="H77" s="21"/>
      <c r="I77" s="21"/>
      <c r="J77" s="21"/>
      <c r="K77" s="21"/>
      <c r="L77" s="21"/>
      <c r="M77" s="21">
        <f>G77+H77+I77+J77</f>
        <v>130</v>
      </c>
      <c r="N77" s="22">
        <v>5</v>
      </c>
      <c r="O77" s="43">
        <v>3.7</v>
      </c>
      <c r="P77" s="44">
        <f t="shared" si="6"/>
        <v>-1.3</v>
      </c>
    </row>
    <row r="78" spans="1:16" ht="12.75">
      <c r="A78" s="7" t="s">
        <v>110</v>
      </c>
      <c r="B78" s="7"/>
      <c r="C78" s="8" t="s">
        <v>104</v>
      </c>
      <c r="D78" s="9" t="s">
        <v>100</v>
      </c>
      <c r="E78" s="9"/>
      <c r="F78" s="9"/>
      <c r="G78" s="10">
        <f>G81</f>
        <v>90</v>
      </c>
      <c r="H78" s="10">
        <f>H81</f>
        <v>90</v>
      </c>
      <c r="I78" s="10">
        <f>I81</f>
        <v>90</v>
      </c>
      <c r="J78" s="10">
        <f>J81</f>
        <v>90</v>
      </c>
      <c r="K78" s="10"/>
      <c r="L78" s="10"/>
      <c r="M78" s="10">
        <f>G78+H78+I78+J78</f>
        <v>360</v>
      </c>
      <c r="N78" s="11">
        <f aca="true" t="shared" si="8" ref="N78:O80">N79</f>
        <v>7.6</v>
      </c>
      <c r="O78" s="11">
        <f t="shared" si="8"/>
        <v>0</v>
      </c>
      <c r="P78" s="44">
        <f t="shared" si="6"/>
        <v>-7.6</v>
      </c>
    </row>
    <row r="79" spans="1:16" ht="25.5">
      <c r="A79" s="7" t="s">
        <v>89</v>
      </c>
      <c r="B79" s="7"/>
      <c r="C79" s="8" t="s">
        <v>104</v>
      </c>
      <c r="D79" s="9" t="s">
        <v>100</v>
      </c>
      <c r="E79" s="9" t="s">
        <v>90</v>
      </c>
      <c r="F79" s="9"/>
      <c r="G79" s="10"/>
      <c r="H79" s="10"/>
      <c r="I79" s="10"/>
      <c r="J79" s="10"/>
      <c r="K79" s="10"/>
      <c r="L79" s="10"/>
      <c r="M79" s="10"/>
      <c r="N79" s="11">
        <f t="shared" si="8"/>
        <v>7.6</v>
      </c>
      <c r="O79" s="11">
        <f t="shared" si="8"/>
        <v>0</v>
      </c>
      <c r="P79" s="44">
        <f t="shared" si="6"/>
        <v>-7.6</v>
      </c>
    </row>
    <row r="80" spans="1:16" ht="12.75">
      <c r="A80" s="17" t="s">
        <v>91</v>
      </c>
      <c r="B80" s="7"/>
      <c r="C80" s="8" t="s">
        <v>104</v>
      </c>
      <c r="D80" s="9" t="s">
        <v>100</v>
      </c>
      <c r="E80" s="9" t="s">
        <v>92</v>
      </c>
      <c r="F80" s="9"/>
      <c r="G80" s="10"/>
      <c r="H80" s="10"/>
      <c r="I80" s="10"/>
      <c r="J80" s="10"/>
      <c r="K80" s="10"/>
      <c r="L80" s="10"/>
      <c r="M80" s="10"/>
      <c r="N80" s="11">
        <f t="shared" si="8"/>
        <v>7.6</v>
      </c>
      <c r="O80" s="11">
        <f t="shared" si="8"/>
        <v>0</v>
      </c>
      <c r="P80" s="44">
        <f t="shared" si="6"/>
        <v>-7.6</v>
      </c>
    </row>
    <row r="81" spans="1:16" ht="25.5">
      <c r="A81" s="17" t="s">
        <v>101</v>
      </c>
      <c r="B81" s="17"/>
      <c r="C81" s="18" t="s">
        <v>104</v>
      </c>
      <c r="D81" s="19" t="s">
        <v>100</v>
      </c>
      <c r="E81" s="9" t="s">
        <v>44</v>
      </c>
      <c r="F81" s="19" t="s">
        <v>94</v>
      </c>
      <c r="G81" s="21">
        <v>90</v>
      </c>
      <c r="H81" s="21">
        <v>90</v>
      </c>
      <c r="I81" s="21">
        <v>90</v>
      </c>
      <c r="J81" s="21">
        <v>90</v>
      </c>
      <c r="K81" s="21"/>
      <c r="L81" s="21"/>
      <c r="M81" s="21">
        <f>G81+H81+I81+J81</f>
        <v>360</v>
      </c>
      <c r="N81" s="22">
        <v>7.6</v>
      </c>
      <c r="O81" s="43">
        <v>0</v>
      </c>
      <c r="P81" s="44">
        <f t="shared" si="6"/>
        <v>-7.6</v>
      </c>
    </row>
    <row r="82" spans="1:16" ht="25.5">
      <c r="A82" s="7" t="s">
        <v>111</v>
      </c>
      <c r="B82" s="7"/>
      <c r="C82" s="8" t="s">
        <v>104</v>
      </c>
      <c r="D82" s="9" t="s">
        <v>100</v>
      </c>
      <c r="E82" s="9"/>
      <c r="F82" s="9"/>
      <c r="G82" s="10" t="e">
        <f>#REF!+#REF!+#REF!+#REF!</f>
        <v>#REF!</v>
      </c>
      <c r="H82" s="10" t="e">
        <f>#REF!+#REF!+#REF!+#REF!</f>
        <v>#REF!</v>
      </c>
      <c r="I82" s="10" t="e">
        <f>#REF!+#REF!+#REF!+#REF!</f>
        <v>#REF!</v>
      </c>
      <c r="J82" s="10" t="e">
        <f>#REF!+#REF!+#REF!+#REF!</f>
        <v>#REF!</v>
      </c>
      <c r="K82" s="10"/>
      <c r="L82" s="10"/>
      <c r="M82" s="10" t="e">
        <f>G82+H82+I82+J82</f>
        <v>#REF!</v>
      </c>
      <c r="N82" s="11">
        <f>N83</f>
        <v>950</v>
      </c>
      <c r="O82" s="11">
        <f>O83</f>
        <v>1292.2</v>
      </c>
      <c r="P82" s="44">
        <f t="shared" si="6"/>
        <v>342.2</v>
      </c>
    </row>
    <row r="83" spans="1:16" ht="25.5">
      <c r="A83" s="7" t="s">
        <v>89</v>
      </c>
      <c r="B83" s="7"/>
      <c r="C83" s="8" t="s">
        <v>104</v>
      </c>
      <c r="D83" s="9" t="s">
        <v>100</v>
      </c>
      <c r="E83" s="9" t="s">
        <v>90</v>
      </c>
      <c r="F83" s="9"/>
      <c r="G83" s="10"/>
      <c r="H83" s="10"/>
      <c r="I83" s="10"/>
      <c r="J83" s="10"/>
      <c r="K83" s="10"/>
      <c r="L83" s="10"/>
      <c r="M83" s="10"/>
      <c r="N83" s="11">
        <f>N84</f>
        <v>950</v>
      </c>
      <c r="O83" s="11">
        <f>O84</f>
        <v>1292.2</v>
      </c>
      <c r="P83" s="44">
        <f t="shared" si="6"/>
        <v>342.2</v>
      </c>
    </row>
    <row r="84" spans="1:16" ht="12.75">
      <c r="A84" s="17" t="s">
        <v>91</v>
      </c>
      <c r="B84" s="7"/>
      <c r="C84" s="8" t="s">
        <v>104</v>
      </c>
      <c r="D84" s="9" t="s">
        <v>100</v>
      </c>
      <c r="E84" s="9" t="s">
        <v>92</v>
      </c>
      <c r="F84" s="9"/>
      <c r="G84" s="10"/>
      <c r="H84" s="10"/>
      <c r="I84" s="10"/>
      <c r="J84" s="10"/>
      <c r="K84" s="10"/>
      <c r="L84" s="10"/>
      <c r="M84" s="10"/>
      <c r="N84" s="11">
        <f>N85</f>
        <v>950</v>
      </c>
      <c r="O84" s="11">
        <f>O85+O86</f>
        <v>1292.2</v>
      </c>
      <c r="P84" s="44">
        <f t="shared" si="6"/>
        <v>342.2</v>
      </c>
    </row>
    <row r="85" spans="1:16" ht="25.5">
      <c r="A85" s="17" t="s">
        <v>101</v>
      </c>
      <c r="B85" s="17"/>
      <c r="C85" s="18" t="s">
        <v>104</v>
      </c>
      <c r="D85" s="19" t="s">
        <v>100</v>
      </c>
      <c r="E85" s="9" t="s">
        <v>45</v>
      </c>
      <c r="F85" s="19" t="s">
        <v>94</v>
      </c>
      <c r="G85" s="21"/>
      <c r="H85" s="21"/>
      <c r="I85" s="21"/>
      <c r="J85" s="21"/>
      <c r="K85" s="21"/>
      <c r="L85" s="21"/>
      <c r="M85" s="21"/>
      <c r="N85" s="22">
        <v>950</v>
      </c>
      <c r="O85" s="43">
        <v>1235.5</v>
      </c>
      <c r="P85" s="44">
        <f t="shared" si="6"/>
        <v>285.5</v>
      </c>
    </row>
    <row r="86" spans="1:16" ht="25.5">
      <c r="A86" s="17" t="s">
        <v>101</v>
      </c>
      <c r="B86" s="17"/>
      <c r="C86" s="18" t="s">
        <v>104</v>
      </c>
      <c r="D86" s="19" t="s">
        <v>100</v>
      </c>
      <c r="E86" s="9" t="s">
        <v>38</v>
      </c>
      <c r="F86" s="19" t="s">
        <v>94</v>
      </c>
      <c r="G86" s="21"/>
      <c r="H86" s="21"/>
      <c r="I86" s="21"/>
      <c r="J86" s="21"/>
      <c r="K86" s="21"/>
      <c r="L86" s="21"/>
      <c r="M86" s="21"/>
      <c r="N86" s="22">
        <v>0</v>
      </c>
      <c r="O86" s="43">
        <v>56.7</v>
      </c>
      <c r="P86" s="44">
        <f t="shared" si="6"/>
        <v>56.7</v>
      </c>
    </row>
    <row r="87" spans="1:16" ht="12.75">
      <c r="A87" s="28" t="s">
        <v>46</v>
      </c>
      <c r="B87" s="28"/>
      <c r="C87" s="29" t="s">
        <v>104</v>
      </c>
      <c r="D87" s="14" t="s">
        <v>104</v>
      </c>
      <c r="E87" s="14"/>
      <c r="F87" s="14"/>
      <c r="G87" s="15"/>
      <c r="H87" s="15"/>
      <c r="I87" s="15"/>
      <c r="J87" s="15"/>
      <c r="K87" s="15"/>
      <c r="L87" s="15"/>
      <c r="M87" s="15"/>
      <c r="N87" s="16">
        <f>N88</f>
        <v>6708.4</v>
      </c>
      <c r="O87" s="16">
        <f>O88</f>
        <v>6957.5</v>
      </c>
      <c r="P87" s="44">
        <f t="shared" si="6"/>
        <v>249.1</v>
      </c>
    </row>
    <row r="88" spans="1:16" ht="25.5">
      <c r="A88" s="7" t="s">
        <v>89</v>
      </c>
      <c r="B88" s="28"/>
      <c r="C88" s="29" t="s">
        <v>104</v>
      </c>
      <c r="D88" s="14" t="s">
        <v>104</v>
      </c>
      <c r="E88" s="14" t="s">
        <v>90</v>
      </c>
      <c r="F88" s="14"/>
      <c r="G88" s="15"/>
      <c r="H88" s="15"/>
      <c r="I88" s="15"/>
      <c r="J88" s="15"/>
      <c r="K88" s="15"/>
      <c r="L88" s="15"/>
      <c r="M88" s="15"/>
      <c r="N88" s="16">
        <f>N89</f>
        <v>6708.4</v>
      </c>
      <c r="O88" s="16">
        <f>O89</f>
        <v>6957.5</v>
      </c>
      <c r="P88" s="44">
        <f t="shared" si="6"/>
        <v>249.1</v>
      </c>
    </row>
    <row r="89" spans="1:16" ht="12.75">
      <c r="A89" s="17" t="s">
        <v>91</v>
      </c>
      <c r="B89" s="28"/>
      <c r="C89" s="31" t="s">
        <v>104</v>
      </c>
      <c r="D89" s="19" t="s">
        <v>104</v>
      </c>
      <c r="E89" s="19" t="s">
        <v>92</v>
      </c>
      <c r="F89" s="19"/>
      <c r="G89" s="21"/>
      <c r="H89" s="21"/>
      <c r="I89" s="21"/>
      <c r="J89" s="21"/>
      <c r="K89" s="21"/>
      <c r="L89" s="21"/>
      <c r="M89" s="21"/>
      <c r="N89" s="22">
        <f>N90+N91+N92+N93+N94+N95+N96</f>
        <v>6708.4</v>
      </c>
      <c r="O89" s="22">
        <f>O90+O91+O92+O93+O94+O95+O96</f>
        <v>6957.5</v>
      </c>
      <c r="P89" s="44">
        <f t="shared" si="6"/>
        <v>249.1</v>
      </c>
    </row>
    <row r="90" spans="1:16" ht="12.75">
      <c r="A90" s="30" t="s">
        <v>107</v>
      </c>
      <c r="B90" s="30"/>
      <c r="C90" s="31" t="s">
        <v>104</v>
      </c>
      <c r="D90" s="19" t="s">
        <v>104</v>
      </c>
      <c r="E90" s="19" t="s">
        <v>47</v>
      </c>
      <c r="F90" s="19" t="s">
        <v>19</v>
      </c>
      <c r="G90" s="21"/>
      <c r="H90" s="21"/>
      <c r="I90" s="21"/>
      <c r="J90" s="21"/>
      <c r="K90" s="21"/>
      <c r="L90" s="21"/>
      <c r="M90" s="21"/>
      <c r="N90" s="22">
        <v>4044.6</v>
      </c>
      <c r="O90" s="43">
        <v>3731.3</v>
      </c>
      <c r="P90" s="44">
        <f t="shared" si="6"/>
        <v>-313.3</v>
      </c>
    </row>
    <row r="91" spans="1:16" ht="38.25">
      <c r="A91" s="39" t="s">
        <v>108</v>
      </c>
      <c r="B91" s="30"/>
      <c r="C91" s="31" t="s">
        <v>104</v>
      </c>
      <c r="D91" s="19" t="s">
        <v>104</v>
      </c>
      <c r="E91" s="19" t="s">
        <v>47</v>
      </c>
      <c r="F91" s="19" t="s">
        <v>56</v>
      </c>
      <c r="G91" s="21">
        <v>373.9</v>
      </c>
      <c r="H91" s="21"/>
      <c r="I91" s="21"/>
      <c r="J91" s="21"/>
      <c r="K91" s="21"/>
      <c r="L91" s="21"/>
      <c r="M91" s="21"/>
      <c r="N91" s="22">
        <v>858</v>
      </c>
      <c r="O91" s="43">
        <v>1062.9</v>
      </c>
      <c r="P91" s="44">
        <f t="shared" si="6"/>
        <v>204.9</v>
      </c>
    </row>
    <row r="92" spans="1:16" ht="25.5">
      <c r="A92" s="39" t="s">
        <v>101</v>
      </c>
      <c r="B92" s="30"/>
      <c r="C92" s="31" t="s">
        <v>104</v>
      </c>
      <c r="D92" s="19" t="s">
        <v>104</v>
      </c>
      <c r="E92" s="19" t="s">
        <v>47</v>
      </c>
      <c r="F92" s="19" t="s">
        <v>94</v>
      </c>
      <c r="G92" s="21"/>
      <c r="H92" s="21"/>
      <c r="I92" s="21"/>
      <c r="J92" s="21"/>
      <c r="K92" s="21"/>
      <c r="L92" s="21"/>
      <c r="M92" s="21"/>
      <c r="N92" s="22">
        <v>1604.8</v>
      </c>
      <c r="O92" s="43">
        <v>1995.1</v>
      </c>
      <c r="P92" s="44">
        <f t="shared" si="6"/>
        <v>390.3</v>
      </c>
    </row>
    <row r="93" spans="1:16" ht="63.75">
      <c r="A93" s="30" t="s">
        <v>145</v>
      </c>
      <c r="B93" s="30"/>
      <c r="C93" s="31" t="s">
        <v>104</v>
      </c>
      <c r="D93" s="19" t="s">
        <v>104</v>
      </c>
      <c r="E93" s="9" t="s">
        <v>47</v>
      </c>
      <c r="F93" s="19" t="s">
        <v>60</v>
      </c>
      <c r="G93" s="21"/>
      <c r="H93" s="21"/>
      <c r="I93" s="21"/>
      <c r="J93" s="21"/>
      <c r="K93" s="21"/>
      <c r="L93" s="21"/>
      <c r="M93" s="21"/>
      <c r="N93" s="22">
        <v>35</v>
      </c>
      <c r="O93" s="43">
        <v>24.2</v>
      </c>
      <c r="P93" s="44">
        <f t="shared" si="6"/>
        <v>-10.8</v>
      </c>
    </row>
    <row r="94" spans="1:16" ht="25.5">
      <c r="A94" s="30" t="s">
        <v>97</v>
      </c>
      <c r="B94" s="30"/>
      <c r="C94" s="31" t="s">
        <v>104</v>
      </c>
      <c r="D94" s="19" t="s">
        <v>104</v>
      </c>
      <c r="E94" s="9" t="s">
        <v>47</v>
      </c>
      <c r="F94" s="19" t="s">
        <v>20</v>
      </c>
      <c r="G94" s="21"/>
      <c r="H94" s="21"/>
      <c r="I94" s="21"/>
      <c r="J94" s="21"/>
      <c r="K94" s="21"/>
      <c r="L94" s="21"/>
      <c r="M94" s="21"/>
      <c r="N94" s="22">
        <v>105</v>
      </c>
      <c r="O94" s="43">
        <v>49.8</v>
      </c>
      <c r="P94" s="44">
        <f t="shared" si="6"/>
        <v>-55.2</v>
      </c>
    </row>
    <row r="95" spans="1:16" ht="25.5">
      <c r="A95" s="30" t="s">
        <v>64</v>
      </c>
      <c r="B95" s="30"/>
      <c r="C95" s="31" t="s">
        <v>104</v>
      </c>
      <c r="D95" s="19" t="s">
        <v>104</v>
      </c>
      <c r="E95" s="9" t="s">
        <v>47</v>
      </c>
      <c r="F95" s="19" t="s">
        <v>59</v>
      </c>
      <c r="G95" s="21"/>
      <c r="H95" s="21"/>
      <c r="I95" s="21"/>
      <c r="J95" s="21"/>
      <c r="K95" s="21"/>
      <c r="L95" s="21"/>
      <c r="M95" s="21"/>
      <c r="N95" s="22">
        <v>16</v>
      </c>
      <c r="O95" s="43">
        <v>3.5</v>
      </c>
      <c r="P95" s="44">
        <f t="shared" si="6"/>
        <v>-12.5</v>
      </c>
    </row>
    <row r="96" spans="1:16" ht="12.75">
      <c r="A96" s="30" t="s">
        <v>62</v>
      </c>
      <c r="B96" s="30"/>
      <c r="C96" s="31" t="s">
        <v>104</v>
      </c>
      <c r="D96" s="19" t="s">
        <v>104</v>
      </c>
      <c r="E96" s="9" t="s">
        <v>47</v>
      </c>
      <c r="F96" s="19" t="s">
        <v>57</v>
      </c>
      <c r="G96" s="21"/>
      <c r="H96" s="21"/>
      <c r="I96" s="21"/>
      <c r="J96" s="21"/>
      <c r="K96" s="21"/>
      <c r="L96" s="21"/>
      <c r="M96" s="21"/>
      <c r="N96" s="22">
        <v>45</v>
      </c>
      <c r="O96" s="43">
        <v>90.7</v>
      </c>
      <c r="P96" s="44">
        <f t="shared" si="6"/>
        <v>45.7</v>
      </c>
    </row>
    <row r="97" spans="1:16" ht="12.75">
      <c r="A97" s="7" t="s">
        <v>73</v>
      </c>
      <c r="B97" s="7"/>
      <c r="C97" s="8" t="s">
        <v>103</v>
      </c>
      <c r="D97" s="9"/>
      <c r="E97" s="9"/>
      <c r="F97" s="9"/>
      <c r="G97" s="10"/>
      <c r="H97" s="10"/>
      <c r="I97" s="10"/>
      <c r="J97" s="10"/>
      <c r="K97" s="10"/>
      <c r="L97" s="10"/>
      <c r="M97" s="10"/>
      <c r="N97" s="11">
        <f aca="true" t="shared" si="9" ref="N97:O99">N98</f>
        <v>8994.9</v>
      </c>
      <c r="O97" s="11">
        <f t="shared" si="9"/>
        <v>9150.5</v>
      </c>
      <c r="P97" s="44">
        <f t="shared" si="6"/>
        <v>155.6</v>
      </c>
    </row>
    <row r="98" spans="1:16" ht="12.75">
      <c r="A98" s="12" t="s">
        <v>51</v>
      </c>
      <c r="B98" s="12"/>
      <c r="C98" s="13" t="s">
        <v>103</v>
      </c>
      <c r="D98" s="14" t="s">
        <v>78</v>
      </c>
      <c r="E98" s="14"/>
      <c r="F98" s="14"/>
      <c r="G98" s="15"/>
      <c r="H98" s="15"/>
      <c r="I98" s="15"/>
      <c r="J98" s="15"/>
      <c r="K98" s="15"/>
      <c r="L98" s="15"/>
      <c r="M98" s="15"/>
      <c r="N98" s="16">
        <f t="shared" si="9"/>
        <v>8994.9</v>
      </c>
      <c r="O98" s="16">
        <f t="shared" si="9"/>
        <v>9150.5</v>
      </c>
      <c r="P98" s="44">
        <f t="shared" si="6"/>
        <v>155.6</v>
      </c>
    </row>
    <row r="99" spans="1:16" ht="25.5">
      <c r="A99" s="7" t="s">
        <v>89</v>
      </c>
      <c r="B99" s="12"/>
      <c r="C99" s="13" t="s">
        <v>103</v>
      </c>
      <c r="D99" s="14" t="s">
        <v>78</v>
      </c>
      <c r="E99" s="14" t="s">
        <v>90</v>
      </c>
      <c r="F99" s="14"/>
      <c r="G99" s="15"/>
      <c r="H99" s="15"/>
      <c r="I99" s="15"/>
      <c r="J99" s="15"/>
      <c r="K99" s="15"/>
      <c r="L99" s="15"/>
      <c r="M99" s="15"/>
      <c r="N99" s="16">
        <f t="shared" si="9"/>
        <v>8994.9</v>
      </c>
      <c r="O99" s="16">
        <f t="shared" si="9"/>
        <v>9150.5</v>
      </c>
      <c r="P99" s="44">
        <f t="shared" si="6"/>
        <v>155.6</v>
      </c>
    </row>
    <row r="100" spans="1:16" ht="12.75">
      <c r="A100" s="17" t="s">
        <v>91</v>
      </c>
      <c r="B100" s="12"/>
      <c r="C100" s="18" t="s">
        <v>103</v>
      </c>
      <c r="D100" s="19" t="s">
        <v>78</v>
      </c>
      <c r="E100" s="19" t="s">
        <v>92</v>
      </c>
      <c r="F100" s="19"/>
      <c r="G100" s="21"/>
      <c r="H100" s="21"/>
      <c r="I100" s="21"/>
      <c r="J100" s="21"/>
      <c r="K100" s="21"/>
      <c r="L100" s="21"/>
      <c r="M100" s="21"/>
      <c r="N100" s="22">
        <f>N101+N102+N103+N104+N105+N106+N107+N109+N110+N111+N112+N113+N114+N108</f>
        <v>8994.9</v>
      </c>
      <c r="O100" s="22">
        <f>O101+O102+O103+O104+O105+O106+O107+O109+O110+O111+O112+O113+O114+O108</f>
        <v>9150.5</v>
      </c>
      <c r="P100" s="44">
        <f t="shared" si="6"/>
        <v>155.6</v>
      </c>
    </row>
    <row r="101" spans="1:16" ht="38.25">
      <c r="A101" s="17" t="s">
        <v>48</v>
      </c>
      <c r="B101" s="17"/>
      <c r="C101" s="18" t="s">
        <v>103</v>
      </c>
      <c r="D101" s="19" t="s">
        <v>78</v>
      </c>
      <c r="E101" s="23" t="s">
        <v>49</v>
      </c>
      <c r="F101" s="19" t="s">
        <v>19</v>
      </c>
      <c r="G101" s="21"/>
      <c r="H101" s="21"/>
      <c r="I101" s="21"/>
      <c r="J101" s="21"/>
      <c r="K101" s="21"/>
      <c r="L101" s="21"/>
      <c r="M101" s="21"/>
      <c r="N101" s="22">
        <v>1859.6</v>
      </c>
      <c r="O101" s="43">
        <v>1920.5</v>
      </c>
      <c r="P101" s="44">
        <f t="shared" si="6"/>
        <v>60.9</v>
      </c>
    </row>
    <row r="102" spans="1:16" ht="38.25">
      <c r="A102" s="17" t="s">
        <v>48</v>
      </c>
      <c r="B102" s="17"/>
      <c r="C102" s="18" t="s">
        <v>103</v>
      </c>
      <c r="D102" s="19" t="s">
        <v>78</v>
      </c>
      <c r="E102" s="23" t="s">
        <v>49</v>
      </c>
      <c r="F102" s="19" t="s">
        <v>56</v>
      </c>
      <c r="G102" s="21"/>
      <c r="H102" s="21"/>
      <c r="I102" s="21"/>
      <c r="J102" s="21"/>
      <c r="K102" s="21"/>
      <c r="L102" s="21"/>
      <c r="M102" s="21"/>
      <c r="N102" s="22">
        <v>561.7</v>
      </c>
      <c r="O102" s="43">
        <v>500.8</v>
      </c>
      <c r="P102" s="44">
        <f t="shared" si="6"/>
        <v>-60.9</v>
      </c>
    </row>
    <row r="103" spans="1:16" ht="12.75">
      <c r="A103" s="30" t="s">
        <v>107</v>
      </c>
      <c r="B103" s="17"/>
      <c r="C103" s="18" t="s">
        <v>103</v>
      </c>
      <c r="D103" s="19" t="s">
        <v>78</v>
      </c>
      <c r="E103" s="23" t="s">
        <v>50</v>
      </c>
      <c r="F103" s="19" t="s">
        <v>19</v>
      </c>
      <c r="G103" s="21"/>
      <c r="H103" s="21"/>
      <c r="I103" s="21"/>
      <c r="J103" s="21"/>
      <c r="K103" s="21"/>
      <c r="L103" s="21"/>
      <c r="M103" s="21"/>
      <c r="N103" s="22">
        <v>3357.9</v>
      </c>
      <c r="O103" s="43">
        <v>3198</v>
      </c>
      <c r="P103" s="44">
        <f t="shared" si="6"/>
        <v>-159.9</v>
      </c>
    </row>
    <row r="104" spans="1:16" ht="38.25">
      <c r="A104" s="39" t="s">
        <v>108</v>
      </c>
      <c r="B104" s="17"/>
      <c r="C104" s="18" t="s">
        <v>103</v>
      </c>
      <c r="D104" s="19" t="s">
        <v>78</v>
      </c>
      <c r="E104" s="23" t="s">
        <v>50</v>
      </c>
      <c r="F104" s="19" t="s">
        <v>56</v>
      </c>
      <c r="G104" s="21"/>
      <c r="H104" s="21"/>
      <c r="I104" s="21"/>
      <c r="J104" s="21"/>
      <c r="K104" s="21"/>
      <c r="L104" s="21"/>
      <c r="M104" s="21"/>
      <c r="N104" s="22">
        <v>900.3</v>
      </c>
      <c r="O104" s="44">
        <v>979.8</v>
      </c>
      <c r="P104" s="44">
        <f t="shared" si="6"/>
        <v>79.5</v>
      </c>
    </row>
    <row r="105" spans="1:16" ht="12.75">
      <c r="A105" s="30" t="s">
        <v>107</v>
      </c>
      <c r="B105" s="17"/>
      <c r="C105" s="18" t="s">
        <v>103</v>
      </c>
      <c r="D105" s="19" t="s">
        <v>78</v>
      </c>
      <c r="E105" s="23" t="s">
        <v>47</v>
      </c>
      <c r="F105" s="19" t="s">
        <v>19</v>
      </c>
      <c r="G105" s="21"/>
      <c r="H105" s="21"/>
      <c r="I105" s="21"/>
      <c r="J105" s="21"/>
      <c r="K105" s="21"/>
      <c r="L105" s="21"/>
      <c r="M105" s="21"/>
      <c r="N105" s="22">
        <v>655.3</v>
      </c>
      <c r="O105" s="43">
        <v>576.2</v>
      </c>
      <c r="P105" s="44">
        <f t="shared" si="6"/>
        <v>-79.1</v>
      </c>
    </row>
    <row r="106" spans="1:16" ht="38.25">
      <c r="A106" s="39" t="s">
        <v>108</v>
      </c>
      <c r="B106" s="17"/>
      <c r="C106" s="18" t="s">
        <v>103</v>
      </c>
      <c r="D106" s="19" t="s">
        <v>78</v>
      </c>
      <c r="E106" s="23" t="s">
        <v>47</v>
      </c>
      <c r="F106" s="19" t="s">
        <v>56</v>
      </c>
      <c r="G106" s="21"/>
      <c r="H106" s="21"/>
      <c r="I106" s="21"/>
      <c r="J106" s="21"/>
      <c r="K106" s="21"/>
      <c r="L106" s="21"/>
      <c r="M106" s="21"/>
      <c r="N106" s="22">
        <v>197.9</v>
      </c>
      <c r="O106" s="43">
        <v>135.5</v>
      </c>
      <c r="P106" s="44">
        <f t="shared" si="6"/>
        <v>-62.4</v>
      </c>
    </row>
    <row r="107" spans="1:16" ht="25.5">
      <c r="A107" s="17" t="s">
        <v>101</v>
      </c>
      <c r="B107" s="17"/>
      <c r="C107" s="18" t="s">
        <v>103</v>
      </c>
      <c r="D107" s="19" t="s">
        <v>78</v>
      </c>
      <c r="E107" s="23" t="s">
        <v>50</v>
      </c>
      <c r="F107" s="19" t="s">
        <v>94</v>
      </c>
      <c r="G107" s="21"/>
      <c r="H107" s="21"/>
      <c r="I107" s="21"/>
      <c r="J107" s="21"/>
      <c r="K107" s="21"/>
      <c r="L107" s="21"/>
      <c r="M107" s="21"/>
      <c r="N107" s="22">
        <v>958.2</v>
      </c>
      <c r="O107" s="43">
        <v>1359.1</v>
      </c>
      <c r="P107" s="44">
        <f t="shared" si="6"/>
        <v>400.9</v>
      </c>
    </row>
    <row r="108" spans="1:16" ht="12.75">
      <c r="A108" s="17"/>
      <c r="B108" s="17"/>
      <c r="C108" s="18" t="s">
        <v>103</v>
      </c>
      <c r="D108" s="19" t="s">
        <v>78</v>
      </c>
      <c r="E108" s="23" t="s">
        <v>138</v>
      </c>
      <c r="F108" s="19" t="s">
        <v>94</v>
      </c>
      <c r="G108" s="21"/>
      <c r="H108" s="21"/>
      <c r="I108" s="21"/>
      <c r="J108" s="21"/>
      <c r="K108" s="21"/>
      <c r="L108" s="21"/>
      <c r="M108" s="21"/>
      <c r="N108" s="22">
        <v>200</v>
      </c>
      <c r="O108" s="43">
        <v>200</v>
      </c>
      <c r="P108" s="44">
        <f t="shared" si="6"/>
        <v>0</v>
      </c>
    </row>
    <row r="109" spans="1:16" ht="12.75">
      <c r="A109" s="17" t="s">
        <v>61</v>
      </c>
      <c r="B109" s="17"/>
      <c r="C109" s="18" t="s">
        <v>103</v>
      </c>
      <c r="D109" s="19" t="s">
        <v>78</v>
      </c>
      <c r="E109" s="23" t="s">
        <v>50</v>
      </c>
      <c r="F109" s="19" t="s">
        <v>60</v>
      </c>
      <c r="G109" s="19"/>
      <c r="H109" s="19"/>
      <c r="I109" s="19"/>
      <c r="J109" s="19"/>
      <c r="K109" s="21"/>
      <c r="L109" s="21"/>
      <c r="M109" s="21"/>
      <c r="N109" s="22">
        <v>3</v>
      </c>
      <c r="O109" s="43">
        <v>11.8</v>
      </c>
      <c r="P109" s="44">
        <f t="shared" si="6"/>
        <v>8.8</v>
      </c>
    </row>
    <row r="110" spans="1:16" ht="12.75">
      <c r="A110" s="17" t="s">
        <v>63</v>
      </c>
      <c r="B110" s="17"/>
      <c r="C110" s="18" t="s">
        <v>103</v>
      </c>
      <c r="D110" s="19" t="s">
        <v>78</v>
      </c>
      <c r="E110" s="23" t="s">
        <v>50</v>
      </c>
      <c r="F110" s="19" t="s">
        <v>20</v>
      </c>
      <c r="G110" s="19"/>
      <c r="H110" s="19"/>
      <c r="I110" s="19"/>
      <c r="J110" s="19"/>
      <c r="K110" s="21"/>
      <c r="L110" s="21"/>
      <c r="M110" s="21"/>
      <c r="N110" s="22">
        <v>30</v>
      </c>
      <c r="O110" s="43">
        <v>14.4</v>
      </c>
      <c r="P110" s="44">
        <f t="shared" si="6"/>
        <v>-15.6</v>
      </c>
    </row>
    <row r="111" spans="1:16" ht="25.5">
      <c r="A111" s="17" t="s">
        <v>65</v>
      </c>
      <c r="B111" s="17"/>
      <c r="C111" s="18" t="s">
        <v>103</v>
      </c>
      <c r="D111" s="19" t="s">
        <v>78</v>
      </c>
      <c r="E111" s="23" t="s">
        <v>50</v>
      </c>
      <c r="F111" s="19" t="s">
        <v>59</v>
      </c>
      <c r="G111" s="19"/>
      <c r="H111" s="19"/>
      <c r="I111" s="19"/>
      <c r="J111" s="19"/>
      <c r="K111" s="21"/>
      <c r="L111" s="21"/>
      <c r="M111" s="21"/>
      <c r="N111" s="22">
        <v>17</v>
      </c>
      <c r="O111" s="43">
        <v>0</v>
      </c>
      <c r="P111" s="44">
        <f t="shared" si="6"/>
        <v>-17</v>
      </c>
    </row>
    <row r="112" spans="1:16" ht="12.75">
      <c r="A112" s="17" t="s">
        <v>62</v>
      </c>
      <c r="B112" s="17"/>
      <c r="C112" s="18" t="s">
        <v>103</v>
      </c>
      <c r="D112" s="19" t="s">
        <v>78</v>
      </c>
      <c r="E112" s="23" t="s">
        <v>50</v>
      </c>
      <c r="F112" s="19" t="s">
        <v>57</v>
      </c>
      <c r="G112" s="19"/>
      <c r="H112" s="19"/>
      <c r="I112" s="19"/>
      <c r="J112" s="19"/>
      <c r="K112" s="21"/>
      <c r="L112" s="21"/>
      <c r="M112" s="21"/>
      <c r="N112" s="22">
        <v>50</v>
      </c>
      <c r="O112" s="43">
        <v>50.4</v>
      </c>
      <c r="P112" s="44">
        <f t="shared" si="6"/>
        <v>0.4</v>
      </c>
    </row>
    <row r="113" spans="1:16" ht="51">
      <c r="A113" s="17" t="s">
        <v>109</v>
      </c>
      <c r="B113" s="17"/>
      <c r="C113" s="18" t="s">
        <v>103</v>
      </c>
      <c r="D113" s="19" t="s">
        <v>78</v>
      </c>
      <c r="E113" s="19" t="s">
        <v>52</v>
      </c>
      <c r="F113" s="19" t="s">
        <v>21</v>
      </c>
      <c r="G113" s="21"/>
      <c r="H113" s="21"/>
      <c r="I113" s="21"/>
      <c r="J113" s="21"/>
      <c r="K113" s="21"/>
      <c r="L113" s="21"/>
      <c r="M113" s="21"/>
      <c r="N113" s="22">
        <v>195.1</v>
      </c>
      <c r="O113" s="43">
        <v>192</v>
      </c>
      <c r="P113" s="44">
        <f t="shared" si="6"/>
        <v>-3.1</v>
      </c>
    </row>
    <row r="114" spans="1:16" ht="51">
      <c r="A114" s="17" t="s">
        <v>109</v>
      </c>
      <c r="B114" s="17"/>
      <c r="C114" s="18" t="s">
        <v>103</v>
      </c>
      <c r="D114" s="19" t="s">
        <v>78</v>
      </c>
      <c r="E114" s="19" t="s">
        <v>52</v>
      </c>
      <c r="F114" s="19" t="s">
        <v>17</v>
      </c>
      <c r="G114" s="21"/>
      <c r="H114" s="21"/>
      <c r="I114" s="21"/>
      <c r="J114" s="21"/>
      <c r="K114" s="21"/>
      <c r="L114" s="21"/>
      <c r="M114" s="21"/>
      <c r="N114" s="22">
        <v>8.9</v>
      </c>
      <c r="O114" s="43">
        <v>12</v>
      </c>
      <c r="P114" s="44">
        <f t="shared" si="6"/>
        <v>3.1</v>
      </c>
    </row>
    <row r="115" spans="1:16" ht="12.75">
      <c r="A115" s="7" t="s">
        <v>69</v>
      </c>
      <c r="B115" s="7"/>
      <c r="C115" s="8" t="s">
        <v>70</v>
      </c>
      <c r="D115" s="9"/>
      <c r="E115" s="9"/>
      <c r="F115" s="9"/>
      <c r="G115" s="10"/>
      <c r="H115" s="10"/>
      <c r="I115" s="10"/>
      <c r="J115" s="10"/>
      <c r="K115" s="10"/>
      <c r="L115" s="10"/>
      <c r="M115" s="10"/>
      <c r="N115" s="32">
        <f>N116+N120</f>
        <v>463.5</v>
      </c>
      <c r="O115" s="32">
        <f>O116+O120</f>
        <v>438.8</v>
      </c>
      <c r="P115" s="44">
        <f t="shared" si="6"/>
        <v>-24.7</v>
      </c>
    </row>
    <row r="116" spans="1:16" ht="12.75">
      <c r="A116" s="12" t="s">
        <v>71</v>
      </c>
      <c r="B116" s="12"/>
      <c r="C116" s="13" t="s">
        <v>70</v>
      </c>
      <c r="D116" s="14" t="s">
        <v>78</v>
      </c>
      <c r="E116" s="14"/>
      <c r="F116" s="14"/>
      <c r="G116" s="15"/>
      <c r="H116" s="15"/>
      <c r="I116" s="15"/>
      <c r="J116" s="15"/>
      <c r="K116" s="15"/>
      <c r="L116" s="15"/>
      <c r="M116" s="15"/>
      <c r="N116" s="16">
        <f>N119</f>
        <v>216.4</v>
      </c>
      <c r="O116" s="16">
        <f>O119</f>
        <v>191.8</v>
      </c>
      <c r="P116" s="44">
        <f t="shared" si="6"/>
        <v>-24.6</v>
      </c>
    </row>
    <row r="117" spans="1:16" ht="25.5">
      <c r="A117" s="7" t="s">
        <v>89</v>
      </c>
      <c r="B117" s="12"/>
      <c r="C117" s="13" t="s">
        <v>70</v>
      </c>
      <c r="D117" s="14" t="s">
        <v>78</v>
      </c>
      <c r="E117" s="14" t="s">
        <v>90</v>
      </c>
      <c r="F117" s="14"/>
      <c r="G117" s="15"/>
      <c r="H117" s="15"/>
      <c r="I117" s="15"/>
      <c r="J117" s="15"/>
      <c r="K117" s="15"/>
      <c r="L117" s="15"/>
      <c r="M117" s="15"/>
      <c r="N117" s="16">
        <f>N118</f>
        <v>216.4</v>
      </c>
      <c r="O117" s="16">
        <f>O118</f>
        <v>191.8</v>
      </c>
      <c r="P117" s="44">
        <f t="shared" si="6"/>
        <v>-24.6</v>
      </c>
    </row>
    <row r="118" spans="1:16" ht="12.75">
      <c r="A118" s="17" t="s">
        <v>91</v>
      </c>
      <c r="B118" s="12"/>
      <c r="C118" s="13" t="s">
        <v>70</v>
      </c>
      <c r="D118" s="14" t="s">
        <v>78</v>
      </c>
      <c r="E118" s="14" t="s">
        <v>92</v>
      </c>
      <c r="F118" s="14"/>
      <c r="G118" s="15"/>
      <c r="H118" s="15"/>
      <c r="I118" s="15"/>
      <c r="J118" s="15"/>
      <c r="K118" s="15"/>
      <c r="L118" s="15"/>
      <c r="M118" s="15"/>
      <c r="N118" s="16">
        <f>N119</f>
        <v>216.4</v>
      </c>
      <c r="O118" s="16">
        <f>O119</f>
        <v>191.8</v>
      </c>
      <c r="P118" s="44">
        <f t="shared" si="6"/>
        <v>-24.6</v>
      </c>
    </row>
    <row r="119" spans="1:16" ht="38.25">
      <c r="A119" s="17" t="s">
        <v>113</v>
      </c>
      <c r="B119" s="17"/>
      <c r="C119" s="18" t="s">
        <v>70</v>
      </c>
      <c r="D119" s="19" t="s">
        <v>78</v>
      </c>
      <c r="E119" s="19" t="s">
        <v>53</v>
      </c>
      <c r="F119" s="19" t="s">
        <v>112</v>
      </c>
      <c r="G119" s="21"/>
      <c r="H119" s="21"/>
      <c r="I119" s="21"/>
      <c r="J119" s="21"/>
      <c r="K119" s="21"/>
      <c r="L119" s="21"/>
      <c r="M119" s="21"/>
      <c r="N119" s="22">
        <v>216.4</v>
      </c>
      <c r="O119" s="22">
        <v>191.8</v>
      </c>
      <c r="P119" s="44">
        <f t="shared" si="6"/>
        <v>-24.6</v>
      </c>
    </row>
    <row r="120" spans="1:16" ht="12.75">
      <c r="A120" s="12" t="s">
        <v>72</v>
      </c>
      <c r="B120" s="12"/>
      <c r="C120" s="13" t="s">
        <v>70</v>
      </c>
      <c r="D120" s="14" t="s">
        <v>100</v>
      </c>
      <c r="E120" s="14"/>
      <c r="F120" s="14"/>
      <c r="G120" s="15"/>
      <c r="H120" s="15"/>
      <c r="I120" s="15"/>
      <c r="J120" s="15"/>
      <c r="K120" s="15"/>
      <c r="L120" s="15"/>
      <c r="M120" s="15"/>
      <c r="N120" s="16">
        <f>N123</f>
        <v>247.1</v>
      </c>
      <c r="O120" s="16">
        <f>O123</f>
        <v>247</v>
      </c>
      <c r="P120" s="44">
        <f t="shared" si="6"/>
        <v>-0.1</v>
      </c>
    </row>
    <row r="121" spans="1:16" ht="38.25">
      <c r="A121" s="12" t="s">
        <v>114</v>
      </c>
      <c r="B121" s="12"/>
      <c r="C121" s="13" t="s">
        <v>70</v>
      </c>
      <c r="D121" s="14" t="s">
        <v>100</v>
      </c>
      <c r="E121" s="14" t="s">
        <v>115</v>
      </c>
      <c r="F121" s="14"/>
      <c r="G121" s="15"/>
      <c r="H121" s="15"/>
      <c r="I121" s="15"/>
      <c r="J121" s="15"/>
      <c r="K121" s="15"/>
      <c r="L121" s="15"/>
      <c r="M121" s="15"/>
      <c r="N121" s="16">
        <f>N122</f>
        <v>247.1</v>
      </c>
      <c r="O121" s="16">
        <f>O122</f>
        <v>247</v>
      </c>
      <c r="P121" s="44">
        <f t="shared" si="6"/>
        <v>-0.1</v>
      </c>
    </row>
    <row r="122" spans="1:16" ht="38.25">
      <c r="A122" s="12" t="s">
        <v>117</v>
      </c>
      <c r="B122" s="12"/>
      <c r="C122" s="13" t="s">
        <v>70</v>
      </c>
      <c r="D122" s="14" t="s">
        <v>100</v>
      </c>
      <c r="E122" s="14" t="s">
        <v>116</v>
      </c>
      <c r="F122" s="14"/>
      <c r="G122" s="15"/>
      <c r="H122" s="15"/>
      <c r="I122" s="15"/>
      <c r="J122" s="15"/>
      <c r="K122" s="15"/>
      <c r="L122" s="15"/>
      <c r="M122" s="15"/>
      <c r="N122" s="16">
        <f>N123</f>
        <v>247.1</v>
      </c>
      <c r="O122" s="16">
        <f>O123</f>
        <v>247</v>
      </c>
      <c r="P122" s="44">
        <f t="shared" si="6"/>
        <v>-0.1</v>
      </c>
    </row>
    <row r="123" spans="1:16" ht="25.5">
      <c r="A123" s="17" t="s">
        <v>118</v>
      </c>
      <c r="B123" s="17"/>
      <c r="C123" s="18" t="s">
        <v>70</v>
      </c>
      <c r="D123" s="19" t="s">
        <v>100</v>
      </c>
      <c r="E123" s="19" t="s">
        <v>68</v>
      </c>
      <c r="F123" s="19" t="s">
        <v>22</v>
      </c>
      <c r="G123" s="21"/>
      <c r="H123" s="21"/>
      <c r="I123" s="21"/>
      <c r="J123" s="21"/>
      <c r="K123" s="21"/>
      <c r="L123" s="21"/>
      <c r="M123" s="21"/>
      <c r="N123" s="22">
        <v>247.1</v>
      </c>
      <c r="O123" s="22">
        <v>247</v>
      </c>
      <c r="P123" s="44">
        <f t="shared" si="6"/>
        <v>-0.1</v>
      </c>
    </row>
    <row r="124" spans="1:16" ht="25.5">
      <c r="A124" s="7" t="s">
        <v>119</v>
      </c>
      <c r="B124" s="7"/>
      <c r="C124" s="8" t="s">
        <v>120</v>
      </c>
      <c r="D124" s="9"/>
      <c r="E124" s="9"/>
      <c r="F124" s="9" t="s">
        <v>0</v>
      </c>
      <c r="G124" s="10"/>
      <c r="H124" s="10"/>
      <c r="I124" s="10"/>
      <c r="J124" s="10"/>
      <c r="K124" s="10"/>
      <c r="L124" s="10"/>
      <c r="M124" s="10"/>
      <c r="N124" s="32">
        <f>N126</f>
        <v>112.8</v>
      </c>
      <c r="O124" s="32">
        <f>O126</f>
        <v>115</v>
      </c>
      <c r="P124" s="44">
        <f t="shared" si="6"/>
        <v>2.2</v>
      </c>
    </row>
    <row r="125" spans="1:16" ht="25.5">
      <c r="A125" s="7" t="s">
        <v>121</v>
      </c>
      <c r="B125" s="7"/>
      <c r="C125" s="8" t="s">
        <v>93</v>
      </c>
      <c r="D125" s="9" t="s">
        <v>78</v>
      </c>
      <c r="E125" s="9"/>
      <c r="F125" s="9"/>
      <c r="G125" s="10"/>
      <c r="H125" s="10"/>
      <c r="I125" s="10"/>
      <c r="J125" s="10"/>
      <c r="K125" s="10"/>
      <c r="L125" s="10"/>
      <c r="M125" s="10"/>
      <c r="N125" s="32">
        <f>N126</f>
        <v>112.8</v>
      </c>
      <c r="O125" s="32">
        <f>O126</f>
        <v>115</v>
      </c>
      <c r="P125" s="44">
        <f t="shared" si="6"/>
        <v>2.2</v>
      </c>
    </row>
    <row r="126" spans="1:16" ht="38.25">
      <c r="A126" s="17" t="s">
        <v>122</v>
      </c>
      <c r="B126" s="17"/>
      <c r="C126" s="18" t="s">
        <v>93</v>
      </c>
      <c r="D126" s="19" t="s">
        <v>78</v>
      </c>
      <c r="E126" s="19" t="s">
        <v>54</v>
      </c>
      <c r="F126" s="19" t="s">
        <v>123</v>
      </c>
      <c r="G126" s="21"/>
      <c r="H126" s="21"/>
      <c r="I126" s="21"/>
      <c r="J126" s="21"/>
      <c r="K126" s="21"/>
      <c r="L126" s="21"/>
      <c r="M126" s="21"/>
      <c r="N126" s="22">
        <v>112.8</v>
      </c>
      <c r="O126" s="22">
        <v>115</v>
      </c>
      <c r="P126" s="44">
        <f t="shared" si="6"/>
        <v>2.2</v>
      </c>
    </row>
    <row r="127" spans="1:16" ht="12.75">
      <c r="A127" s="7" t="s">
        <v>6</v>
      </c>
      <c r="B127" s="7"/>
      <c r="C127" s="8"/>
      <c r="D127" s="9"/>
      <c r="E127" s="9"/>
      <c r="F127" s="9"/>
      <c r="G127" s="10" t="e">
        <f>G9+#REF!+G36+#REF!+#REF!+#REF!+#REF!+#REF!+#REF!</f>
        <v>#REF!</v>
      </c>
      <c r="H127" s="10" t="e">
        <f>H9+#REF!+H36+#REF!+#REF!+#REF!+#REF!+#REF!+#REF!</f>
        <v>#REF!</v>
      </c>
      <c r="I127" s="10" t="e">
        <f>I9+#REF!+I36+#REF!+#REF!+#REF!+#REF!+#REF!+#REF!</f>
        <v>#REF!</v>
      </c>
      <c r="J127" s="10" t="e">
        <f>J9+#REF!+J36+#REF!+#REF!+#REF!+#REF!+#REF!+#REF!</f>
        <v>#REF!</v>
      </c>
      <c r="K127" s="10"/>
      <c r="L127" s="10"/>
      <c r="M127" s="10" t="e">
        <f>M9+#REF!+M36+#REF!+#REF!+#REF!+#REF!+#REF!+#REF!</f>
        <v>#REF!</v>
      </c>
      <c r="N127" s="11">
        <f>N9+N35+N41+N50+N59+N97+N115+N124</f>
        <v>24543.4</v>
      </c>
      <c r="O127" s="11">
        <f>O9+O35+O41+O50+O59+O97+O115+O124</f>
        <v>26061.4</v>
      </c>
      <c r="P127" s="44">
        <f t="shared" si="6"/>
        <v>1518</v>
      </c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</sheetData>
  <sheetProtection/>
  <mergeCells count="14">
    <mergeCell ref="M5:M6"/>
    <mergeCell ref="B5:B6"/>
    <mergeCell ref="G3:N3"/>
    <mergeCell ref="O5:O6"/>
    <mergeCell ref="P5:P6"/>
    <mergeCell ref="D2:N2"/>
    <mergeCell ref="A4:N4"/>
    <mergeCell ref="N5:N6"/>
    <mergeCell ref="C5:C6"/>
    <mergeCell ref="A5:A6"/>
    <mergeCell ref="D5:D6"/>
    <mergeCell ref="E5:E6"/>
    <mergeCell ref="F5:F6"/>
    <mergeCell ref="G5:J5"/>
  </mergeCells>
  <printOptions/>
  <pageMargins left="0.17" right="0.18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83"/>
  <sheetViews>
    <sheetView workbookViewId="0" topLeftCell="A3">
      <selection activeCell="S15" sqref="S15"/>
    </sheetView>
  </sheetViews>
  <sheetFormatPr defaultColWidth="9.00390625" defaultRowHeight="12.75"/>
  <cols>
    <col min="1" max="1" width="54.625" style="0" customWidth="1"/>
    <col min="2" max="2" width="7.00390625" style="0" customWidth="1"/>
    <col min="3" max="3" width="5.125" style="0" customWidth="1"/>
    <col min="4" max="4" width="5.875" style="0" customWidth="1"/>
    <col min="5" max="5" width="12.625" style="0" customWidth="1"/>
    <col min="6" max="6" width="6.1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</cols>
  <sheetData>
    <row r="1" ht="12.75" hidden="1"/>
    <row r="2" spans="1:14" ht="74.25" customHeight="1">
      <c r="A2" s="41"/>
      <c r="B2" s="41"/>
      <c r="C2" s="41"/>
      <c r="D2" s="46" t="s">
        <v>143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 customHeight="1">
      <c r="A3" s="41"/>
      <c r="B3" s="41"/>
      <c r="C3" s="41"/>
      <c r="D3" s="42"/>
      <c r="E3" s="42"/>
      <c r="F3" s="42"/>
      <c r="G3" s="46"/>
      <c r="H3" s="46"/>
      <c r="I3" s="46"/>
      <c r="J3" s="46"/>
      <c r="K3" s="46"/>
      <c r="L3" s="46"/>
      <c r="M3" s="46"/>
      <c r="N3" s="46"/>
    </row>
    <row r="4" spans="1:14" ht="35.25" customHeight="1">
      <c r="A4" s="48" t="s">
        <v>142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6" ht="44.25" customHeight="1">
      <c r="A5" s="49" t="s">
        <v>1</v>
      </c>
      <c r="B5" s="45" t="s">
        <v>23</v>
      </c>
      <c r="C5" s="45" t="s">
        <v>80</v>
      </c>
      <c r="D5" s="45" t="s">
        <v>81</v>
      </c>
      <c r="E5" s="45" t="s">
        <v>82</v>
      </c>
      <c r="F5" s="45" t="s">
        <v>84</v>
      </c>
      <c r="G5" s="50" t="s">
        <v>7</v>
      </c>
      <c r="H5" s="50"/>
      <c r="I5" s="50"/>
      <c r="J5" s="50"/>
      <c r="K5" s="1" t="s">
        <v>12</v>
      </c>
      <c r="L5" s="1" t="s">
        <v>13</v>
      </c>
      <c r="M5" s="50">
        <v>2008</v>
      </c>
      <c r="N5" s="47" t="s">
        <v>124</v>
      </c>
      <c r="O5" s="53" t="s">
        <v>144</v>
      </c>
      <c r="P5" s="51"/>
    </row>
    <row r="6" spans="1:16" ht="77.25" customHeight="1">
      <c r="A6" s="49"/>
      <c r="B6" s="45"/>
      <c r="C6" s="45"/>
      <c r="D6" s="45"/>
      <c r="E6" s="45"/>
      <c r="F6" s="45"/>
      <c r="G6" s="1" t="s">
        <v>8</v>
      </c>
      <c r="H6" s="1" t="s">
        <v>9</v>
      </c>
      <c r="I6" s="1" t="s">
        <v>10</v>
      </c>
      <c r="J6" s="1" t="s">
        <v>11</v>
      </c>
      <c r="K6" s="1"/>
      <c r="L6" s="1"/>
      <c r="M6" s="50"/>
      <c r="N6" s="47"/>
      <c r="O6" s="53"/>
      <c r="P6" s="51"/>
    </row>
    <row r="7" spans="1:15" ht="12" customHeight="1">
      <c r="A7" s="4">
        <v>1</v>
      </c>
      <c r="B7" s="4"/>
      <c r="C7" s="4"/>
      <c r="D7" s="4">
        <v>2</v>
      </c>
      <c r="E7" s="4">
        <v>4</v>
      </c>
      <c r="F7" s="4">
        <v>5</v>
      </c>
      <c r="G7" s="4">
        <v>8</v>
      </c>
      <c r="H7" s="4">
        <v>9</v>
      </c>
      <c r="I7" s="4">
        <v>10</v>
      </c>
      <c r="J7" s="4">
        <v>11</v>
      </c>
      <c r="K7" s="4"/>
      <c r="L7" s="4"/>
      <c r="M7" s="4">
        <v>12</v>
      </c>
      <c r="N7" s="4">
        <v>7</v>
      </c>
      <c r="O7" s="43"/>
    </row>
    <row r="8" spans="1:15" ht="12.75">
      <c r="A8" s="5" t="s">
        <v>77</v>
      </c>
      <c r="B8" s="5">
        <v>603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40">
        <f>N122</f>
        <v>24383.2</v>
      </c>
      <c r="O8" s="40">
        <f>O122</f>
        <v>1149</v>
      </c>
    </row>
    <row r="9" spans="1:15" ht="12.75">
      <c r="A9" s="7" t="s">
        <v>14</v>
      </c>
      <c r="B9" s="7"/>
      <c r="C9" s="8" t="s">
        <v>78</v>
      </c>
      <c r="D9" s="9"/>
      <c r="E9" s="9"/>
      <c r="F9" s="9"/>
      <c r="G9" s="10" t="e">
        <f>G13+G10+G23</f>
        <v>#REF!</v>
      </c>
      <c r="H9" s="10" t="e">
        <f>H13+H10+H23</f>
        <v>#REF!</v>
      </c>
      <c r="I9" s="10" t="e">
        <f>I13+I10+I23</f>
        <v>#REF!</v>
      </c>
      <c r="J9" s="10" t="e">
        <f>J13+J10+J23</f>
        <v>#REF!</v>
      </c>
      <c r="K9" s="10"/>
      <c r="L9" s="10"/>
      <c r="M9" s="10" t="e">
        <f>M13+M10+M23</f>
        <v>#REF!</v>
      </c>
      <c r="N9" s="11">
        <f>N10+N13+N20+N23+N32</f>
        <v>4413</v>
      </c>
      <c r="O9" s="11">
        <f>O10+O13+O20+O23+O32</f>
        <v>99</v>
      </c>
    </row>
    <row r="10" spans="1:15" ht="38.25">
      <c r="A10" s="12" t="s">
        <v>79</v>
      </c>
      <c r="B10" s="12"/>
      <c r="C10" s="13" t="s">
        <v>78</v>
      </c>
      <c r="D10" s="14" t="s">
        <v>83</v>
      </c>
      <c r="E10" s="14" t="s">
        <v>24</v>
      </c>
      <c r="F10" s="14" t="s">
        <v>58</v>
      </c>
      <c r="G10" s="15">
        <f>G11+G12</f>
        <v>376</v>
      </c>
      <c r="H10" s="15">
        <f>H11+H12</f>
        <v>376</v>
      </c>
      <c r="I10" s="15">
        <f>I11+I12</f>
        <v>376</v>
      </c>
      <c r="J10" s="15">
        <f>J11+J12</f>
        <v>376</v>
      </c>
      <c r="K10" s="15"/>
      <c r="L10" s="15"/>
      <c r="M10" s="15">
        <f>M11+M12</f>
        <v>1504</v>
      </c>
      <c r="N10" s="16">
        <f>N11+N12</f>
        <v>755.2</v>
      </c>
      <c r="O10" s="16">
        <f>O11+O12</f>
        <v>-116.6</v>
      </c>
    </row>
    <row r="11" spans="1:15" ht="25.5">
      <c r="A11" s="17" t="s">
        <v>85</v>
      </c>
      <c r="B11" s="17"/>
      <c r="C11" s="18" t="s">
        <v>78</v>
      </c>
      <c r="D11" s="19" t="s">
        <v>83</v>
      </c>
      <c r="E11" s="20" t="s">
        <v>24</v>
      </c>
      <c r="F11" s="19" t="s">
        <v>15</v>
      </c>
      <c r="G11" s="21">
        <v>298</v>
      </c>
      <c r="H11" s="21">
        <v>298</v>
      </c>
      <c r="I11" s="21">
        <v>298</v>
      </c>
      <c r="J11" s="21">
        <v>298</v>
      </c>
      <c r="K11" s="21"/>
      <c r="L11" s="21"/>
      <c r="M11" s="21">
        <f>G11+H11+I11+J11</f>
        <v>1192</v>
      </c>
      <c r="N11" s="22">
        <v>584.3</v>
      </c>
      <c r="O11" s="43">
        <v>-85.3</v>
      </c>
    </row>
    <row r="12" spans="1:15" ht="38.25">
      <c r="A12" s="17" t="s">
        <v>86</v>
      </c>
      <c r="B12" s="17"/>
      <c r="C12" s="18" t="s">
        <v>78</v>
      </c>
      <c r="D12" s="19" t="s">
        <v>83</v>
      </c>
      <c r="E12" s="20" t="s">
        <v>24</v>
      </c>
      <c r="F12" s="19" t="s">
        <v>55</v>
      </c>
      <c r="G12" s="21">
        <v>78</v>
      </c>
      <c r="H12" s="21">
        <v>78</v>
      </c>
      <c r="I12" s="21">
        <v>78</v>
      </c>
      <c r="J12" s="21">
        <v>78</v>
      </c>
      <c r="K12" s="21"/>
      <c r="L12" s="21"/>
      <c r="M12" s="21">
        <f>G12+H12+I12+J12</f>
        <v>312</v>
      </c>
      <c r="N12" s="22">
        <v>170.9</v>
      </c>
      <c r="O12" s="43">
        <v>-31.3</v>
      </c>
    </row>
    <row r="13" spans="1:15" ht="51">
      <c r="A13" s="12" t="s">
        <v>87</v>
      </c>
      <c r="B13" s="12"/>
      <c r="C13" s="13" t="s">
        <v>78</v>
      </c>
      <c r="D13" s="14" t="s">
        <v>88</v>
      </c>
      <c r="E13" s="14"/>
      <c r="F13" s="14"/>
      <c r="G13" s="15" t="e">
        <f>G16+G17+#REF!+#REF!+#REF!+#REF!+#REF!+#REF!+#REF!+#REF!+#REF!+#REF!</f>
        <v>#REF!</v>
      </c>
      <c r="H13" s="15" t="e">
        <f>H16+H17+#REF!+#REF!+#REF!+#REF!+#REF!+#REF!+#REF!+#REF!+#REF!+#REF!</f>
        <v>#REF!</v>
      </c>
      <c r="I13" s="15" t="e">
        <f>I16+I17+#REF!+#REF!+#REF!+#REF!+#REF!+#REF!+#REF!+#REF!+#REF!+#REF!</f>
        <v>#REF!</v>
      </c>
      <c r="J13" s="15" t="e">
        <f>J16+J17+#REF!+#REF!+#REF!+#REF!+#REF!+#REF!+#REF!+#REF!+#REF!+#REF!</f>
        <v>#REF!</v>
      </c>
      <c r="K13" s="15"/>
      <c r="L13" s="15"/>
      <c r="M13" s="15" t="e">
        <f>M16+M17+#REF!+#REF!+#REF!+#REF!+#REF!+#REF!+#REF!+#REF!+#REF!+#REF!</f>
        <v>#REF!</v>
      </c>
      <c r="N13" s="16">
        <f>N14</f>
        <v>1608.8</v>
      </c>
      <c r="O13" s="16">
        <f>O14</f>
        <v>513.7</v>
      </c>
    </row>
    <row r="14" spans="1:15" ht="25.5">
      <c r="A14" s="7" t="s">
        <v>89</v>
      </c>
      <c r="B14" s="12"/>
      <c r="C14" s="13" t="s">
        <v>78</v>
      </c>
      <c r="D14" s="14" t="s">
        <v>88</v>
      </c>
      <c r="E14" s="14" t="s">
        <v>90</v>
      </c>
      <c r="F14" s="14"/>
      <c r="G14" s="15"/>
      <c r="H14" s="15"/>
      <c r="I14" s="15"/>
      <c r="J14" s="15"/>
      <c r="K14" s="15"/>
      <c r="L14" s="15"/>
      <c r="M14" s="15"/>
      <c r="N14" s="16">
        <f>N15</f>
        <v>1608.8</v>
      </c>
      <c r="O14" s="16">
        <f>O15</f>
        <v>513.7</v>
      </c>
    </row>
    <row r="15" spans="1:15" ht="12.75">
      <c r="A15" s="17" t="s">
        <v>91</v>
      </c>
      <c r="B15" s="33"/>
      <c r="C15" s="34" t="s">
        <v>78</v>
      </c>
      <c r="D15" s="35" t="s">
        <v>88</v>
      </c>
      <c r="E15" s="35" t="s">
        <v>92</v>
      </c>
      <c r="F15" s="35" t="s">
        <v>58</v>
      </c>
      <c r="G15" s="36"/>
      <c r="H15" s="36"/>
      <c r="I15" s="36"/>
      <c r="J15" s="36"/>
      <c r="K15" s="36"/>
      <c r="L15" s="36"/>
      <c r="M15" s="36"/>
      <c r="N15" s="37">
        <f>N16+N17+N18+N19</f>
        <v>1608.8</v>
      </c>
      <c r="O15" s="37">
        <f>O16+O17+O18+O19</f>
        <v>513.7</v>
      </c>
    </row>
    <row r="16" spans="1:15" ht="25.5">
      <c r="A16" s="17" t="s">
        <v>85</v>
      </c>
      <c r="B16" s="17"/>
      <c r="C16" s="18" t="s">
        <v>78</v>
      </c>
      <c r="D16" s="19" t="s">
        <v>88</v>
      </c>
      <c r="E16" s="23" t="s">
        <v>25</v>
      </c>
      <c r="F16" s="19" t="s">
        <v>15</v>
      </c>
      <c r="G16" s="21">
        <v>1642.9</v>
      </c>
      <c r="H16" s="21">
        <v>1676.7</v>
      </c>
      <c r="I16" s="21">
        <v>1605.1</v>
      </c>
      <c r="J16" s="21">
        <v>2182.5</v>
      </c>
      <c r="K16" s="21"/>
      <c r="L16" s="21"/>
      <c r="M16" s="21">
        <f>G16+H16+I16+J16</f>
        <v>7107.2</v>
      </c>
      <c r="N16" s="22">
        <v>1274.2</v>
      </c>
      <c r="O16" s="43">
        <v>473.7</v>
      </c>
    </row>
    <row r="17" spans="1:15" ht="38.25">
      <c r="A17" s="17" t="s">
        <v>86</v>
      </c>
      <c r="B17" s="17"/>
      <c r="C17" s="18" t="s">
        <v>78</v>
      </c>
      <c r="D17" s="19" t="s">
        <v>88</v>
      </c>
      <c r="E17" s="23" t="s">
        <v>25</v>
      </c>
      <c r="F17" s="19" t="s">
        <v>55</v>
      </c>
      <c r="G17" s="21">
        <v>430.4</v>
      </c>
      <c r="H17" s="21">
        <v>439.3</v>
      </c>
      <c r="I17" s="21">
        <v>420.6</v>
      </c>
      <c r="J17" s="21">
        <v>571.8</v>
      </c>
      <c r="K17" s="21"/>
      <c r="L17" s="21"/>
      <c r="M17" s="21">
        <f>G17+H17+I17+J17</f>
        <v>1862.1</v>
      </c>
      <c r="N17" s="22">
        <v>244.6</v>
      </c>
      <c r="O17" s="43"/>
    </row>
    <row r="18" spans="1:15" ht="25.5">
      <c r="A18" s="17" t="s">
        <v>95</v>
      </c>
      <c r="B18" s="17"/>
      <c r="C18" s="18" t="s">
        <v>78</v>
      </c>
      <c r="D18" s="19" t="s">
        <v>88</v>
      </c>
      <c r="E18" s="23" t="s">
        <v>25</v>
      </c>
      <c r="F18" s="19" t="s">
        <v>16</v>
      </c>
      <c r="G18" s="21"/>
      <c r="H18" s="21"/>
      <c r="I18" s="21"/>
      <c r="J18" s="21"/>
      <c r="K18" s="21"/>
      <c r="L18" s="21"/>
      <c r="M18" s="21"/>
      <c r="N18" s="22">
        <v>40</v>
      </c>
      <c r="O18" s="43"/>
    </row>
    <row r="19" spans="1:15" ht="25.5">
      <c r="A19" s="17" t="s">
        <v>98</v>
      </c>
      <c r="B19" s="17"/>
      <c r="C19" s="18" t="s">
        <v>78</v>
      </c>
      <c r="D19" s="19" t="s">
        <v>88</v>
      </c>
      <c r="E19" s="23" t="s">
        <v>25</v>
      </c>
      <c r="F19" s="19" t="s">
        <v>99</v>
      </c>
      <c r="G19" s="21"/>
      <c r="H19" s="21"/>
      <c r="I19" s="21"/>
      <c r="J19" s="21"/>
      <c r="K19" s="21"/>
      <c r="L19" s="21"/>
      <c r="M19" s="21"/>
      <c r="N19" s="22">
        <v>50</v>
      </c>
      <c r="O19" s="43">
        <v>40</v>
      </c>
    </row>
    <row r="20" spans="1:15" ht="12.75">
      <c r="A20" s="7" t="s">
        <v>125</v>
      </c>
      <c r="B20" s="7"/>
      <c r="C20" s="8" t="s">
        <v>78</v>
      </c>
      <c r="D20" s="9" t="s">
        <v>127</v>
      </c>
      <c r="E20" s="24"/>
      <c r="F20" s="9"/>
      <c r="G20" s="10"/>
      <c r="H20" s="10"/>
      <c r="I20" s="10"/>
      <c r="J20" s="10"/>
      <c r="K20" s="10"/>
      <c r="L20" s="10"/>
      <c r="M20" s="10"/>
      <c r="N20" s="11">
        <f>N21</f>
        <v>25</v>
      </c>
      <c r="O20" s="11">
        <f>O21</f>
        <v>0</v>
      </c>
    </row>
    <row r="21" spans="1:15" ht="12.75">
      <c r="A21" s="17" t="s">
        <v>91</v>
      </c>
      <c r="B21" s="17"/>
      <c r="C21" s="18" t="s">
        <v>78</v>
      </c>
      <c r="D21" s="19" t="s">
        <v>127</v>
      </c>
      <c r="E21" s="23" t="s">
        <v>92</v>
      </c>
      <c r="F21" s="19" t="s">
        <v>99</v>
      </c>
      <c r="G21" s="21"/>
      <c r="H21" s="21"/>
      <c r="I21" s="21"/>
      <c r="J21" s="21"/>
      <c r="K21" s="21"/>
      <c r="L21" s="21"/>
      <c r="M21" s="21"/>
      <c r="N21" s="22">
        <f>N22</f>
        <v>25</v>
      </c>
      <c r="O21" s="43"/>
    </row>
    <row r="22" spans="1:15" ht="51">
      <c r="A22" s="17" t="s">
        <v>126</v>
      </c>
      <c r="B22" s="17"/>
      <c r="C22" s="18" t="s">
        <v>78</v>
      </c>
      <c r="D22" s="19" t="s">
        <v>127</v>
      </c>
      <c r="E22" s="23" t="s">
        <v>128</v>
      </c>
      <c r="F22" s="19" t="s">
        <v>99</v>
      </c>
      <c r="G22" s="21"/>
      <c r="H22" s="21"/>
      <c r="I22" s="21"/>
      <c r="J22" s="21"/>
      <c r="K22" s="21"/>
      <c r="L22" s="21"/>
      <c r="M22" s="21"/>
      <c r="N22" s="22">
        <v>25</v>
      </c>
      <c r="O22" s="43"/>
    </row>
    <row r="23" spans="1:15" ht="12.75">
      <c r="A23" s="7" t="s">
        <v>129</v>
      </c>
      <c r="B23" s="7"/>
      <c r="C23" s="8" t="s">
        <v>78</v>
      </c>
      <c r="D23" s="9" t="s">
        <v>93</v>
      </c>
      <c r="E23" s="9"/>
      <c r="F23" s="9"/>
      <c r="G23" s="10" t="e">
        <f>G27+#REF!+#REF!+#REF!+#REF!+#REF!</f>
        <v>#REF!</v>
      </c>
      <c r="H23" s="10" t="e">
        <f>H27+#REF!+#REF!+#REF!+#REF!+#REF!</f>
        <v>#REF!</v>
      </c>
      <c r="I23" s="10" t="e">
        <f>I27+#REF!+#REF!+#REF!+#REF!+#REF!</f>
        <v>#REF!</v>
      </c>
      <c r="J23" s="10" t="e">
        <f>J27+#REF!+#REF!+#REF!+#REF!+#REF!</f>
        <v>#REF!</v>
      </c>
      <c r="K23" s="10"/>
      <c r="L23" s="10"/>
      <c r="M23" s="10" t="e">
        <f>M27+#REF!+#REF!+#REF!+#REF!+#REF!</f>
        <v>#REF!</v>
      </c>
      <c r="N23" s="11">
        <f>N24</f>
        <v>1474</v>
      </c>
      <c r="O23" s="11">
        <f>O24</f>
        <v>-298.1</v>
      </c>
    </row>
    <row r="24" spans="1:15" ht="25.5">
      <c r="A24" s="7" t="s">
        <v>89</v>
      </c>
      <c r="B24" s="17"/>
      <c r="C24" s="18" t="s">
        <v>78</v>
      </c>
      <c r="D24" s="19" t="s">
        <v>93</v>
      </c>
      <c r="E24" s="19" t="s">
        <v>90</v>
      </c>
      <c r="F24" s="19"/>
      <c r="G24" s="21"/>
      <c r="H24" s="21"/>
      <c r="I24" s="21"/>
      <c r="J24" s="21"/>
      <c r="K24" s="21"/>
      <c r="L24" s="21"/>
      <c r="M24" s="21"/>
      <c r="N24" s="22">
        <f>N25</f>
        <v>1474</v>
      </c>
      <c r="O24" s="22">
        <f>O25</f>
        <v>-298.1</v>
      </c>
    </row>
    <row r="25" spans="1:15" ht="12.75">
      <c r="A25" s="17" t="s">
        <v>91</v>
      </c>
      <c r="B25" s="17"/>
      <c r="C25" s="18" t="s">
        <v>78</v>
      </c>
      <c r="D25" s="19" t="s">
        <v>93</v>
      </c>
      <c r="E25" s="19" t="s">
        <v>92</v>
      </c>
      <c r="F25" s="19"/>
      <c r="G25" s="21"/>
      <c r="H25" s="21"/>
      <c r="I25" s="21"/>
      <c r="J25" s="21"/>
      <c r="K25" s="21"/>
      <c r="L25" s="21"/>
      <c r="M25" s="21"/>
      <c r="N25" s="22">
        <f>N27+N28+N26+N29+N30+N31</f>
        <v>1474</v>
      </c>
      <c r="O25" s="22">
        <f>O27+O28+O26+O29+O30+O31</f>
        <v>-298.1</v>
      </c>
    </row>
    <row r="26" spans="1:15" ht="25.5">
      <c r="A26" s="17" t="s">
        <v>95</v>
      </c>
      <c r="B26" s="17"/>
      <c r="C26" s="18" t="s">
        <v>78</v>
      </c>
      <c r="D26" s="19" t="s">
        <v>93</v>
      </c>
      <c r="E26" s="19" t="s">
        <v>26</v>
      </c>
      <c r="F26" s="19" t="s">
        <v>58</v>
      </c>
      <c r="G26" s="21"/>
      <c r="H26" s="21"/>
      <c r="I26" s="21"/>
      <c r="J26" s="21"/>
      <c r="K26" s="21"/>
      <c r="L26" s="21"/>
      <c r="M26" s="21"/>
      <c r="N26" s="22">
        <v>123.5</v>
      </c>
      <c r="O26" s="43"/>
    </row>
    <row r="27" spans="1:15" ht="25.5">
      <c r="A27" s="17" t="s">
        <v>95</v>
      </c>
      <c r="B27" s="17"/>
      <c r="C27" s="18" t="s">
        <v>78</v>
      </c>
      <c r="D27" s="19" t="s">
        <v>93</v>
      </c>
      <c r="E27" s="23" t="s">
        <v>26</v>
      </c>
      <c r="F27" s="19" t="s">
        <v>94</v>
      </c>
      <c r="G27" s="21">
        <v>99.5</v>
      </c>
      <c r="H27" s="21">
        <v>57</v>
      </c>
      <c r="I27" s="21">
        <v>64.4</v>
      </c>
      <c r="J27" s="21">
        <v>75.2</v>
      </c>
      <c r="K27" s="21"/>
      <c r="L27" s="21"/>
      <c r="M27" s="21">
        <f>G27+H27+I27+J27</f>
        <v>296.1</v>
      </c>
      <c r="N27" s="22">
        <v>310.5</v>
      </c>
      <c r="O27" s="43">
        <v>-279.1</v>
      </c>
    </row>
    <row r="28" spans="1:15" ht="25.5">
      <c r="A28" s="17" t="s">
        <v>98</v>
      </c>
      <c r="B28" s="17"/>
      <c r="C28" s="18" t="s">
        <v>78</v>
      </c>
      <c r="D28" s="19" t="s">
        <v>93</v>
      </c>
      <c r="E28" s="23" t="s">
        <v>26</v>
      </c>
      <c r="F28" s="19" t="s">
        <v>99</v>
      </c>
      <c r="G28" s="21"/>
      <c r="H28" s="21"/>
      <c r="I28" s="21"/>
      <c r="J28" s="21"/>
      <c r="K28" s="21"/>
      <c r="L28" s="21"/>
      <c r="M28" s="21"/>
      <c r="N28" s="22">
        <v>453</v>
      </c>
      <c r="O28" s="43"/>
    </row>
    <row r="29" spans="1:15" ht="38.25">
      <c r="A29" s="17" t="s">
        <v>134</v>
      </c>
      <c r="B29" s="17"/>
      <c r="C29" s="18" t="s">
        <v>78</v>
      </c>
      <c r="D29" s="19" t="s">
        <v>93</v>
      </c>
      <c r="E29" s="23" t="s">
        <v>28</v>
      </c>
      <c r="F29" s="19" t="s">
        <v>4</v>
      </c>
      <c r="G29" s="21"/>
      <c r="H29" s="21"/>
      <c r="I29" s="21"/>
      <c r="J29" s="21"/>
      <c r="K29" s="21"/>
      <c r="L29" s="21"/>
      <c r="M29" s="21"/>
      <c r="N29" s="22">
        <v>90</v>
      </c>
      <c r="O29" s="43"/>
    </row>
    <row r="30" spans="1:15" ht="12.75">
      <c r="A30" s="17" t="s">
        <v>135</v>
      </c>
      <c r="B30" s="17"/>
      <c r="C30" s="18" t="s">
        <v>78</v>
      </c>
      <c r="D30" s="19" t="s">
        <v>93</v>
      </c>
      <c r="E30" s="23" t="s">
        <v>136</v>
      </c>
      <c r="F30" s="19" t="s">
        <v>15</v>
      </c>
      <c r="G30" s="21"/>
      <c r="H30" s="21"/>
      <c r="I30" s="21"/>
      <c r="J30" s="21"/>
      <c r="K30" s="21"/>
      <c r="L30" s="21"/>
      <c r="M30" s="21"/>
      <c r="N30" s="22">
        <v>387</v>
      </c>
      <c r="O30" s="43">
        <v>-9</v>
      </c>
    </row>
    <row r="31" spans="1:15" ht="38.25">
      <c r="A31" s="17" t="s">
        <v>86</v>
      </c>
      <c r="B31" s="17"/>
      <c r="C31" s="18" t="s">
        <v>78</v>
      </c>
      <c r="D31" s="19" t="s">
        <v>93</v>
      </c>
      <c r="E31" s="23" t="s">
        <v>136</v>
      </c>
      <c r="F31" s="19" t="s">
        <v>55</v>
      </c>
      <c r="G31" s="21"/>
      <c r="H31" s="21"/>
      <c r="I31" s="21"/>
      <c r="J31" s="21"/>
      <c r="K31" s="21"/>
      <c r="L31" s="21"/>
      <c r="M31" s="21"/>
      <c r="N31" s="22">
        <v>110</v>
      </c>
      <c r="O31" s="43">
        <v>-10</v>
      </c>
    </row>
    <row r="32" spans="1:15" ht="12.75">
      <c r="A32" s="7" t="s">
        <v>130</v>
      </c>
      <c r="B32" s="7">
        <v>808</v>
      </c>
      <c r="C32" s="8" t="s">
        <v>78</v>
      </c>
      <c r="D32" s="9" t="s">
        <v>131</v>
      </c>
      <c r="E32" s="24"/>
      <c r="F32" s="9"/>
      <c r="G32" s="10"/>
      <c r="H32" s="10"/>
      <c r="I32" s="10"/>
      <c r="J32" s="10"/>
      <c r="K32" s="10"/>
      <c r="L32" s="10"/>
      <c r="M32" s="10"/>
      <c r="N32" s="11">
        <f>N33</f>
        <v>550</v>
      </c>
      <c r="O32" s="11">
        <f>O33</f>
        <v>0</v>
      </c>
    </row>
    <row r="33" spans="1:15" ht="12.75">
      <c r="A33" s="17" t="s">
        <v>91</v>
      </c>
      <c r="B33" s="17"/>
      <c r="C33" s="18" t="s">
        <v>78</v>
      </c>
      <c r="D33" s="19" t="s">
        <v>131</v>
      </c>
      <c r="E33" s="23" t="s">
        <v>90</v>
      </c>
      <c r="F33" s="19"/>
      <c r="G33" s="21"/>
      <c r="H33" s="21"/>
      <c r="I33" s="21"/>
      <c r="J33" s="21"/>
      <c r="K33" s="21"/>
      <c r="L33" s="21"/>
      <c r="M33" s="21"/>
      <c r="N33" s="22">
        <f>N34</f>
        <v>550</v>
      </c>
      <c r="O33" s="43"/>
    </row>
    <row r="34" spans="1:15" ht="25.5">
      <c r="A34" s="17" t="s">
        <v>101</v>
      </c>
      <c r="B34" s="17"/>
      <c r="C34" s="18" t="s">
        <v>78</v>
      </c>
      <c r="D34" s="19" t="s">
        <v>131</v>
      </c>
      <c r="E34" s="23" t="s">
        <v>132</v>
      </c>
      <c r="F34" s="19" t="s">
        <v>133</v>
      </c>
      <c r="G34" s="21"/>
      <c r="H34" s="21"/>
      <c r="I34" s="21"/>
      <c r="J34" s="21"/>
      <c r="K34" s="21"/>
      <c r="L34" s="21"/>
      <c r="M34" s="21"/>
      <c r="N34" s="22">
        <v>550</v>
      </c>
      <c r="O34" s="43"/>
    </row>
    <row r="35" spans="1:15" ht="12.75">
      <c r="A35" s="7" t="s">
        <v>30</v>
      </c>
      <c r="B35" s="7"/>
      <c r="C35" s="8" t="s">
        <v>83</v>
      </c>
      <c r="D35" s="9"/>
      <c r="E35" s="24"/>
      <c r="F35" s="9"/>
      <c r="G35" s="10"/>
      <c r="H35" s="10"/>
      <c r="I35" s="10"/>
      <c r="J35" s="10"/>
      <c r="K35" s="10"/>
      <c r="L35" s="10"/>
      <c r="M35" s="10"/>
      <c r="N35" s="11">
        <f>N36</f>
        <v>159.4</v>
      </c>
      <c r="O35" s="11">
        <f>O36</f>
        <v>0</v>
      </c>
    </row>
    <row r="36" spans="1:15" ht="38.25">
      <c r="A36" s="12" t="s">
        <v>31</v>
      </c>
      <c r="B36" s="12"/>
      <c r="C36" s="13" t="s">
        <v>83</v>
      </c>
      <c r="D36" s="14" t="s">
        <v>100</v>
      </c>
      <c r="E36" s="14" t="s">
        <v>90</v>
      </c>
      <c r="F36" s="14"/>
      <c r="G36" s="15" t="e">
        <f>G66+#REF!+G70+G74+G78</f>
        <v>#REF!</v>
      </c>
      <c r="H36" s="15" t="e">
        <f>H66+#REF!+H70+H74+H78</f>
        <v>#REF!</v>
      </c>
      <c r="I36" s="15" t="e">
        <f>I66+#REF!+I70+I74+I78</f>
        <v>#REF!</v>
      </c>
      <c r="J36" s="15" t="e">
        <f>J66+#REF!+J70+J74+J78</f>
        <v>#REF!</v>
      </c>
      <c r="K36" s="15"/>
      <c r="L36" s="15"/>
      <c r="M36" s="15" t="e">
        <f>M66+#REF!+M70+M74+M78</f>
        <v>#REF!</v>
      </c>
      <c r="N36" s="16">
        <f>N38+N39+N40</f>
        <v>159.4</v>
      </c>
      <c r="O36" s="43"/>
    </row>
    <row r="37" spans="1:15" ht="12.75">
      <c r="A37" s="12" t="s">
        <v>91</v>
      </c>
      <c r="B37" s="12"/>
      <c r="C37" s="13" t="s">
        <v>83</v>
      </c>
      <c r="D37" s="14" t="s">
        <v>100</v>
      </c>
      <c r="E37" s="14" t="s">
        <v>92</v>
      </c>
      <c r="F37" s="14"/>
      <c r="G37" s="15"/>
      <c r="H37" s="15"/>
      <c r="I37" s="15"/>
      <c r="J37" s="15"/>
      <c r="K37" s="15"/>
      <c r="L37" s="15"/>
      <c r="M37" s="15"/>
      <c r="N37" s="16">
        <f>N38+N39+N40</f>
        <v>159.4</v>
      </c>
      <c r="O37" s="43"/>
    </row>
    <row r="38" spans="1:15" ht="25.5">
      <c r="A38" s="17" t="s">
        <v>85</v>
      </c>
      <c r="B38" s="17"/>
      <c r="C38" s="18" t="s">
        <v>83</v>
      </c>
      <c r="D38" s="19" t="s">
        <v>100</v>
      </c>
      <c r="E38" s="23" t="s">
        <v>29</v>
      </c>
      <c r="F38" s="19" t="s">
        <v>15</v>
      </c>
      <c r="G38" s="21">
        <v>500</v>
      </c>
      <c r="H38" s="21"/>
      <c r="I38" s="21"/>
      <c r="J38" s="21"/>
      <c r="K38" s="21"/>
      <c r="L38" s="21"/>
      <c r="M38" s="21"/>
      <c r="N38" s="22">
        <v>112.4</v>
      </c>
      <c r="O38" s="43"/>
    </row>
    <row r="39" spans="1:15" ht="38.25">
      <c r="A39" s="17" t="s">
        <v>86</v>
      </c>
      <c r="B39" s="17"/>
      <c r="C39" s="18" t="s">
        <v>83</v>
      </c>
      <c r="D39" s="19" t="s">
        <v>100</v>
      </c>
      <c r="E39" s="23" t="s">
        <v>29</v>
      </c>
      <c r="F39" s="19" t="s">
        <v>55</v>
      </c>
      <c r="G39" s="21">
        <v>48.7</v>
      </c>
      <c r="H39" s="21"/>
      <c r="I39" s="21"/>
      <c r="J39" s="21"/>
      <c r="K39" s="21"/>
      <c r="L39" s="21"/>
      <c r="M39" s="21"/>
      <c r="N39" s="22">
        <v>34</v>
      </c>
      <c r="O39" s="43"/>
    </row>
    <row r="40" spans="1:15" ht="25.5">
      <c r="A40" s="17" t="s">
        <v>101</v>
      </c>
      <c r="B40" s="17"/>
      <c r="C40" s="18" t="s">
        <v>83</v>
      </c>
      <c r="D40" s="19" t="s">
        <v>100</v>
      </c>
      <c r="E40" s="23" t="s">
        <v>66</v>
      </c>
      <c r="F40" s="19" t="s">
        <v>94</v>
      </c>
      <c r="G40" s="21"/>
      <c r="H40" s="21"/>
      <c r="I40" s="21"/>
      <c r="J40" s="21"/>
      <c r="K40" s="21"/>
      <c r="L40" s="21"/>
      <c r="M40" s="21"/>
      <c r="N40" s="22">
        <v>13</v>
      </c>
      <c r="O40" s="43"/>
    </row>
    <row r="41" spans="1:15" ht="25.5">
      <c r="A41" s="7" t="s">
        <v>18</v>
      </c>
      <c r="B41" s="7"/>
      <c r="C41" s="8" t="s">
        <v>100</v>
      </c>
      <c r="D41" s="9"/>
      <c r="E41" s="9"/>
      <c r="F41" s="9"/>
      <c r="G41" s="10">
        <v>28</v>
      </c>
      <c r="H41" s="10"/>
      <c r="I41" s="10"/>
      <c r="J41" s="10"/>
      <c r="K41" s="10"/>
      <c r="L41" s="10"/>
      <c r="M41" s="10"/>
      <c r="N41" s="11">
        <f>N42+N46</f>
        <v>210</v>
      </c>
      <c r="O41" s="11">
        <f>O42+O46</f>
        <v>-100</v>
      </c>
    </row>
    <row r="42" spans="1:15" ht="38.25">
      <c r="A42" s="7" t="s">
        <v>139</v>
      </c>
      <c r="B42" s="7"/>
      <c r="C42" s="8" t="s">
        <v>100</v>
      </c>
      <c r="D42" s="9" t="s">
        <v>140</v>
      </c>
      <c r="E42" s="9"/>
      <c r="F42" s="9"/>
      <c r="G42" s="10"/>
      <c r="H42" s="10"/>
      <c r="I42" s="10"/>
      <c r="J42" s="10"/>
      <c r="K42" s="10"/>
      <c r="L42" s="10"/>
      <c r="M42" s="10"/>
      <c r="N42" s="11">
        <f>N43</f>
        <v>50</v>
      </c>
      <c r="O42" s="11">
        <f>O43</f>
        <v>0</v>
      </c>
    </row>
    <row r="43" spans="1:15" ht="25.5">
      <c r="A43" s="7" t="s">
        <v>89</v>
      </c>
      <c r="B43" s="7"/>
      <c r="C43" s="8" t="s">
        <v>100</v>
      </c>
      <c r="D43" s="9" t="s">
        <v>140</v>
      </c>
      <c r="E43" s="9" t="s">
        <v>90</v>
      </c>
      <c r="F43" s="9"/>
      <c r="G43" s="10"/>
      <c r="H43" s="10"/>
      <c r="I43" s="10"/>
      <c r="J43" s="10"/>
      <c r="K43" s="10"/>
      <c r="L43" s="10"/>
      <c r="M43" s="10"/>
      <c r="N43" s="11">
        <f>N44</f>
        <v>50</v>
      </c>
      <c r="O43" s="43"/>
    </row>
    <row r="44" spans="1:15" ht="12.75">
      <c r="A44" s="7" t="s">
        <v>91</v>
      </c>
      <c r="B44" s="7"/>
      <c r="C44" s="8" t="s">
        <v>100</v>
      </c>
      <c r="D44" s="9" t="s">
        <v>140</v>
      </c>
      <c r="E44" s="9" t="s">
        <v>92</v>
      </c>
      <c r="F44" s="9"/>
      <c r="G44" s="10"/>
      <c r="H44" s="10"/>
      <c r="I44" s="10"/>
      <c r="J44" s="10"/>
      <c r="K44" s="10"/>
      <c r="L44" s="10"/>
      <c r="M44" s="10"/>
      <c r="N44" s="11">
        <f>N45</f>
        <v>50</v>
      </c>
      <c r="O44" s="43"/>
    </row>
    <row r="45" spans="1:15" ht="25.5">
      <c r="A45" s="17" t="s">
        <v>101</v>
      </c>
      <c r="B45" s="17"/>
      <c r="C45" s="18" t="s">
        <v>100</v>
      </c>
      <c r="D45" s="19" t="s">
        <v>140</v>
      </c>
      <c r="E45" s="19" t="s">
        <v>141</v>
      </c>
      <c r="F45" s="19" t="s">
        <v>94</v>
      </c>
      <c r="G45" s="21"/>
      <c r="H45" s="21"/>
      <c r="I45" s="21"/>
      <c r="J45" s="21"/>
      <c r="K45" s="21"/>
      <c r="L45" s="21"/>
      <c r="M45" s="21"/>
      <c r="N45" s="22">
        <v>50</v>
      </c>
      <c r="O45" s="43"/>
    </row>
    <row r="46" spans="1:15" ht="12.75">
      <c r="A46" s="12" t="s">
        <v>102</v>
      </c>
      <c r="B46" s="12"/>
      <c r="C46" s="13" t="s">
        <v>100</v>
      </c>
      <c r="D46" s="14" t="s">
        <v>70</v>
      </c>
      <c r="E46" s="14"/>
      <c r="F46" s="14"/>
      <c r="G46" s="15"/>
      <c r="H46" s="15"/>
      <c r="I46" s="15"/>
      <c r="J46" s="15"/>
      <c r="K46" s="15"/>
      <c r="L46" s="15"/>
      <c r="M46" s="15"/>
      <c r="N46" s="16">
        <f aca="true" t="shared" si="0" ref="N46:O48">N47</f>
        <v>160</v>
      </c>
      <c r="O46" s="16">
        <f t="shared" si="0"/>
        <v>-100</v>
      </c>
    </row>
    <row r="47" spans="1:15" ht="25.5">
      <c r="A47" s="7" t="s">
        <v>89</v>
      </c>
      <c r="B47" s="12"/>
      <c r="C47" s="13" t="s">
        <v>100</v>
      </c>
      <c r="D47" s="14" t="s">
        <v>70</v>
      </c>
      <c r="E47" s="14" t="s">
        <v>90</v>
      </c>
      <c r="F47" s="14"/>
      <c r="G47" s="15"/>
      <c r="H47" s="15"/>
      <c r="I47" s="15"/>
      <c r="J47" s="15"/>
      <c r="K47" s="15"/>
      <c r="L47" s="15"/>
      <c r="M47" s="15"/>
      <c r="N47" s="16">
        <f t="shared" si="0"/>
        <v>160</v>
      </c>
      <c r="O47" s="16">
        <f t="shared" si="0"/>
        <v>-100</v>
      </c>
    </row>
    <row r="48" spans="1:15" ht="12.75">
      <c r="A48" s="17" t="s">
        <v>91</v>
      </c>
      <c r="B48" s="12"/>
      <c r="C48" s="18" t="s">
        <v>100</v>
      </c>
      <c r="D48" s="19" t="s">
        <v>70</v>
      </c>
      <c r="E48" s="19" t="s">
        <v>92</v>
      </c>
      <c r="F48" s="19"/>
      <c r="G48" s="21"/>
      <c r="H48" s="21"/>
      <c r="I48" s="21"/>
      <c r="J48" s="21"/>
      <c r="K48" s="21"/>
      <c r="L48" s="21"/>
      <c r="M48" s="21"/>
      <c r="N48" s="22">
        <f t="shared" si="0"/>
        <v>160</v>
      </c>
      <c r="O48" s="22">
        <f t="shared" si="0"/>
        <v>-100</v>
      </c>
    </row>
    <row r="49" spans="1:15" ht="25.5">
      <c r="A49" s="17" t="s">
        <v>101</v>
      </c>
      <c r="B49" s="17"/>
      <c r="C49" s="18" t="s">
        <v>100</v>
      </c>
      <c r="D49" s="19" t="s">
        <v>70</v>
      </c>
      <c r="E49" s="19" t="s">
        <v>27</v>
      </c>
      <c r="F49" s="19" t="s">
        <v>94</v>
      </c>
      <c r="G49" s="21"/>
      <c r="H49" s="21"/>
      <c r="I49" s="21"/>
      <c r="J49" s="21"/>
      <c r="K49" s="21"/>
      <c r="L49" s="21"/>
      <c r="M49" s="21"/>
      <c r="N49" s="22">
        <v>160</v>
      </c>
      <c r="O49" s="43">
        <v>-100</v>
      </c>
    </row>
    <row r="50" spans="1:15" ht="12.75">
      <c r="A50" s="7" t="s">
        <v>32</v>
      </c>
      <c r="B50" s="7"/>
      <c r="C50" s="8" t="s">
        <v>88</v>
      </c>
      <c r="D50" s="9"/>
      <c r="E50" s="9"/>
      <c r="F50" s="9"/>
      <c r="G50" s="10"/>
      <c r="H50" s="10"/>
      <c r="I50" s="10"/>
      <c r="J50" s="10"/>
      <c r="K50" s="10"/>
      <c r="L50" s="10"/>
      <c r="M50" s="10"/>
      <c r="N50" s="11">
        <f>N51</f>
        <v>186</v>
      </c>
      <c r="O50" s="11">
        <f>O51</f>
        <v>0</v>
      </c>
    </row>
    <row r="51" spans="1:15" ht="12.75">
      <c r="A51" s="7" t="s">
        <v>137</v>
      </c>
      <c r="B51" s="7"/>
      <c r="C51" s="8" t="s">
        <v>88</v>
      </c>
      <c r="D51" s="9" t="s">
        <v>103</v>
      </c>
      <c r="E51" s="9"/>
      <c r="F51" s="9"/>
      <c r="G51" s="10"/>
      <c r="H51" s="10"/>
      <c r="I51" s="10"/>
      <c r="J51" s="10"/>
      <c r="K51" s="10"/>
      <c r="L51" s="10"/>
      <c r="M51" s="10"/>
      <c r="N51" s="11">
        <f>N54</f>
        <v>186</v>
      </c>
      <c r="O51" s="11">
        <f>O54</f>
        <v>0</v>
      </c>
    </row>
    <row r="52" spans="1:15" ht="25.5">
      <c r="A52" s="7" t="s">
        <v>89</v>
      </c>
      <c r="B52" s="7"/>
      <c r="C52" s="8" t="s">
        <v>88</v>
      </c>
      <c r="D52" s="9" t="s">
        <v>103</v>
      </c>
      <c r="E52" s="9" t="s">
        <v>90</v>
      </c>
      <c r="F52" s="9"/>
      <c r="G52" s="10"/>
      <c r="H52" s="10"/>
      <c r="I52" s="10"/>
      <c r="J52" s="10"/>
      <c r="K52" s="10"/>
      <c r="L52" s="10"/>
      <c r="M52" s="10"/>
      <c r="N52" s="11">
        <f>N53</f>
        <v>186</v>
      </c>
      <c r="O52" s="11">
        <f>O53</f>
        <v>0</v>
      </c>
    </row>
    <row r="53" spans="1:15" ht="12.75">
      <c r="A53" s="17" t="s">
        <v>91</v>
      </c>
      <c r="B53" s="7"/>
      <c r="C53" s="18" t="s">
        <v>88</v>
      </c>
      <c r="D53" s="19" t="s">
        <v>103</v>
      </c>
      <c r="E53" s="19" t="s">
        <v>92</v>
      </c>
      <c r="F53" s="19"/>
      <c r="G53" s="21"/>
      <c r="H53" s="21"/>
      <c r="I53" s="21"/>
      <c r="J53" s="21"/>
      <c r="K53" s="21"/>
      <c r="L53" s="21"/>
      <c r="M53" s="21"/>
      <c r="N53" s="22">
        <f>N54</f>
        <v>186</v>
      </c>
      <c r="O53" s="22">
        <f>O54</f>
        <v>0</v>
      </c>
    </row>
    <row r="54" spans="1:15" ht="38.25">
      <c r="A54" s="17" t="s">
        <v>76</v>
      </c>
      <c r="B54" s="17"/>
      <c r="C54" s="18" t="s">
        <v>88</v>
      </c>
      <c r="D54" s="19" t="s">
        <v>103</v>
      </c>
      <c r="E54" s="19" t="s">
        <v>33</v>
      </c>
      <c r="F54" s="19" t="s">
        <v>99</v>
      </c>
      <c r="G54" s="21"/>
      <c r="H54" s="21"/>
      <c r="I54" s="21"/>
      <c r="J54" s="21"/>
      <c r="K54" s="21"/>
      <c r="L54" s="21"/>
      <c r="M54" s="21"/>
      <c r="N54" s="22">
        <v>186</v>
      </c>
      <c r="O54" s="43"/>
    </row>
    <row r="55" spans="1:15" ht="12.75">
      <c r="A55" s="7" t="s">
        <v>74</v>
      </c>
      <c r="B55" s="7"/>
      <c r="C55" s="8" t="s">
        <v>104</v>
      </c>
      <c r="D55" s="9"/>
      <c r="E55" s="9"/>
      <c r="F55" s="9"/>
      <c r="G55" s="10"/>
      <c r="H55" s="10"/>
      <c r="I55" s="10"/>
      <c r="J55" s="10"/>
      <c r="K55" s="10"/>
      <c r="L55" s="10"/>
      <c r="M55" s="10"/>
      <c r="N55" s="11">
        <f>N57+N61+N65+N82</f>
        <v>10003.8</v>
      </c>
      <c r="O55" s="11">
        <f>O56+O61+O65+O82</f>
        <v>1150</v>
      </c>
    </row>
    <row r="56" spans="1:15" ht="12.75">
      <c r="A56" s="12" t="s">
        <v>34</v>
      </c>
      <c r="B56" s="12"/>
      <c r="C56" s="13" t="s">
        <v>104</v>
      </c>
      <c r="D56" s="14" t="s">
        <v>78</v>
      </c>
      <c r="E56" s="14"/>
      <c r="F56" s="14"/>
      <c r="G56" s="15"/>
      <c r="H56" s="15"/>
      <c r="I56" s="15"/>
      <c r="J56" s="15"/>
      <c r="K56" s="15"/>
      <c r="L56" s="15"/>
      <c r="M56" s="15"/>
      <c r="N56" s="25">
        <f>N59+N60</f>
        <v>188.2</v>
      </c>
      <c r="O56" s="25">
        <f>O59+O60</f>
        <v>0</v>
      </c>
    </row>
    <row r="57" spans="1:15" ht="25.5">
      <c r="A57" s="7" t="s">
        <v>89</v>
      </c>
      <c r="B57" s="12"/>
      <c r="C57" s="13" t="s">
        <v>104</v>
      </c>
      <c r="D57" s="14" t="s">
        <v>78</v>
      </c>
      <c r="E57" s="14" t="s">
        <v>90</v>
      </c>
      <c r="F57" s="14"/>
      <c r="G57" s="15"/>
      <c r="H57" s="15"/>
      <c r="I57" s="15"/>
      <c r="J57" s="15"/>
      <c r="K57" s="15"/>
      <c r="L57" s="15"/>
      <c r="M57" s="15"/>
      <c r="N57" s="25">
        <f>N58</f>
        <v>188.2</v>
      </c>
      <c r="O57" s="25">
        <f>O58</f>
        <v>0</v>
      </c>
    </row>
    <row r="58" spans="1:15" ht="12.75">
      <c r="A58" s="17" t="s">
        <v>91</v>
      </c>
      <c r="B58" s="12"/>
      <c r="C58" s="18" t="s">
        <v>104</v>
      </c>
      <c r="D58" s="19" t="s">
        <v>78</v>
      </c>
      <c r="E58" s="19" t="s">
        <v>92</v>
      </c>
      <c r="F58" s="19"/>
      <c r="G58" s="21"/>
      <c r="H58" s="21"/>
      <c r="I58" s="21"/>
      <c r="J58" s="21"/>
      <c r="K58" s="21"/>
      <c r="L58" s="21"/>
      <c r="M58" s="21"/>
      <c r="N58" s="38">
        <f>N59+N60</f>
        <v>188.2</v>
      </c>
      <c r="O58" s="38">
        <f>O59+O60</f>
        <v>0</v>
      </c>
    </row>
    <row r="59" spans="1:15" ht="38.25">
      <c r="A59" s="17" t="s">
        <v>75</v>
      </c>
      <c r="B59" s="17"/>
      <c r="C59" s="18" t="s">
        <v>104</v>
      </c>
      <c r="D59" s="19" t="s">
        <v>78</v>
      </c>
      <c r="E59" s="23" t="s">
        <v>37</v>
      </c>
      <c r="F59" s="19" t="s">
        <v>94</v>
      </c>
      <c r="G59" s="21">
        <v>10</v>
      </c>
      <c r="H59" s="21"/>
      <c r="I59" s="21"/>
      <c r="J59" s="21"/>
      <c r="K59" s="21"/>
      <c r="L59" s="21"/>
      <c r="M59" s="21"/>
      <c r="N59" s="22">
        <v>115.6</v>
      </c>
      <c r="O59" s="43"/>
    </row>
    <row r="60" spans="1:15" ht="25.5">
      <c r="A60" s="17" t="s">
        <v>67</v>
      </c>
      <c r="B60" s="17"/>
      <c r="C60" s="18" t="s">
        <v>104</v>
      </c>
      <c r="D60" s="19" t="s">
        <v>78</v>
      </c>
      <c r="E60" s="26" t="s">
        <v>35</v>
      </c>
      <c r="F60" s="19" t="s">
        <v>105</v>
      </c>
      <c r="G60" s="21"/>
      <c r="H60" s="21"/>
      <c r="I60" s="21"/>
      <c r="J60" s="21"/>
      <c r="K60" s="21"/>
      <c r="L60" s="21"/>
      <c r="M60" s="21"/>
      <c r="N60" s="22">
        <v>72.6</v>
      </c>
      <c r="O60" s="43"/>
    </row>
    <row r="61" spans="1:15" ht="12.75">
      <c r="A61" s="12" t="s">
        <v>36</v>
      </c>
      <c r="B61" s="12"/>
      <c r="C61" s="13" t="s">
        <v>104</v>
      </c>
      <c r="D61" s="14" t="s">
        <v>83</v>
      </c>
      <c r="E61" s="14"/>
      <c r="F61" s="14"/>
      <c r="G61" s="15"/>
      <c r="H61" s="15"/>
      <c r="I61" s="15"/>
      <c r="J61" s="15"/>
      <c r="K61" s="15"/>
      <c r="L61" s="15"/>
      <c r="M61" s="15"/>
      <c r="N61" s="16">
        <f aca="true" t="shared" si="1" ref="N61:O63">N62</f>
        <v>72.3</v>
      </c>
      <c r="O61" s="16">
        <f t="shared" si="1"/>
        <v>-100</v>
      </c>
    </row>
    <row r="62" spans="1:15" ht="25.5">
      <c r="A62" s="7" t="s">
        <v>89</v>
      </c>
      <c r="B62" s="12"/>
      <c r="C62" s="13" t="s">
        <v>104</v>
      </c>
      <c r="D62" s="14" t="s">
        <v>83</v>
      </c>
      <c r="E62" s="14" t="s">
        <v>90</v>
      </c>
      <c r="F62" s="14"/>
      <c r="G62" s="15"/>
      <c r="H62" s="15"/>
      <c r="I62" s="15"/>
      <c r="J62" s="15"/>
      <c r="K62" s="15"/>
      <c r="L62" s="15"/>
      <c r="M62" s="15"/>
      <c r="N62" s="16">
        <f t="shared" si="1"/>
        <v>72.3</v>
      </c>
      <c r="O62" s="16">
        <f t="shared" si="1"/>
        <v>-100</v>
      </c>
    </row>
    <row r="63" spans="1:15" ht="12.75">
      <c r="A63" s="17" t="s">
        <v>91</v>
      </c>
      <c r="B63" s="12"/>
      <c r="C63" s="13" t="s">
        <v>104</v>
      </c>
      <c r="D63" s="14" t="s">
        <v>83</v>
      </c>
      <c r="E63" s="14" t="s">
        <v>92</v>
      </c>
      <c r="F63" s="14"/>
      <c r="G63" s="15"/>
      <c r="H63" s="15"/>
      <c r="I63" s="15"/>
      <c r="J63" s="15"/>
      <c r="K63" s="15"/>
      <c r="L63" s="15"/>
      <c r="M63" s="15"/>
      <c r="N63" s="16">
        <f t="shared" si="1"/>
        <v>72.3</v>
      </c>
      <c r="O63" s="16">
        <f t="shared" si="1"/>
        <v>-100</v>
      </c>
    </row>
    <row r="64" spans="1:15" ht="25.5">
      <c r="A64" s="17" t="s">
        <v>101</v>
      </c>
      <c r="B64" s="17"/>
      <c r="C64" s="18" t="s">
        <v>104</v>
      </c>
      <c r="D64" s="19" t="s">
        <v>83</v>
      </c>
      <c r="E64" s="19" t="s">
        <v>38</v>
      </c>
      <c r="F64" s="19" t="s">
        <v>106</v>
      </c>
      <c r="G64" s="21"/>
      <c r="H64" s="21"/>
      <c r="I64" s="21"/>
      <c r="J64" s="21"/>
      <c r="K64" s="21"/>
      <c r="L64" s="21"/>
      <c r="M64" s="21"/>
      <c r="N64" s="22">
        <v>72.3</v>
      </c>
      <c r="O64" s="43">
        <v>-100</v>
      </c>
    </row>
    <row r="65" spans="1:15" ht="12.75">
      <c r="A65" s="12" t="s">
        <v>39</v>
      </c>
      <c r="B65" s="12"/>
      <c r="C65" s="13" t="s">
        <v>104</v>
      </c>
      <c r="D65" s="14" t="s">
        <v>100</v>
      </c>
      <c r="E65" s="14"/>
      <c r="F65" s="14"/>
      <c r="G65" s="15"/>
      <c r="H65" s="15"/>
      <c r="I65" s="15"/>
      <c r="J65" s="15"/>
      <c r="K65" s="15"/>
      <c r="L65" s="15"/>
      <c r="M65" s="15"/>
      <c r="N65" s="16">
        <f>N66+N70+N74+N78</f>
        <v>3034.9</v>
      </c>
      <c r="O65" s="16">
        <f>O66+O70+O74+O78</f>
        <v>-50</v>
      </c>
    </row>
    <row r="66" spans="1:15" ht="12.75">
      <c r="A66" s="7" t="s">
        <v>40</v>
      </c>
      <c r="B66" s="7"/>
      <c r="C66" s="8" t="s">
        <v>104</v>
      </c>
      <c r="D66" s="9" t="s">
        <v>100</v>
      </c>
      <c r="E66" s="9"/>
      <c r="F66" s="9"/>
      <c r="G66" s="10" t="e">
        <f>#REF!+#REF!+G69+#REF!</f>
        <v>#REF!</v>
      </c>
      <c r="H66" s="10" t="e">
        <f>#REF!+#REF!+H69+#REF!</f>
        <v>#REF!</v>
      </c>
      <c r="I66" s="10" t="e">
        <f>#REF!+#REF!+I69+#REF!</f>
        <v>#REF!</v>
      </c>
      <c r="J66" s="10" t="e">
        <f>#REF!+#REF!+J69+#REF!</f>
        <v>#REF!</v>
      </c>
      <c r="K66" s="10"/>
      <c r="L66" s="10"/>
      <c r="M66" s="10" t="e">
        <f>G66+H66+I66+J66</f>
        <v>#REF!</v>
      </c>
      <c r="N66" s="11">
        <f aca="true" t="shared" si="2" ref="N66:O68">N67</f>
        <v>2072.3</v>
      </c>
      <c r="O66" s="11">
        <f t="shared" si="2"/>
        <v>100</v>
      </c>
    </row>
    <row r="67" spans="1:15" ht="25.5">
      <c r="A67" s="7" t="s">
        <v>89</v>
      </c>
      <c r="B67" s="7"/>
      <c r="C67" s="8" t="s">
        <v>104</v>
      </c>
      <c r="D67" s="9" t="s">
        <v>100</v>
      </c>
      <c r="E67" s="9" t="s">
        <v>90</v>
      </c>
      <c r="F67" s="9"/>
      <c r="G67" s="10"/>
      <c r="H67" s="10"/>
      <c r="I67" s="10"/>
      <c r="J67" s="10"/>
      <c r="K67" s="10"/>
      <c r="L67" s="10"/>
      <c r="M67" s="10"/>
      <c r="N67" s="11">
        <f t="shared" si="2"/>
        <v>2072.3</v>
      </c>
      <c r="O67" s="11">
        <f t="shared" si="2"/>
        <v>100</v>
      </c>
    </row>
    <row r="68" spans="1:15" ht="12.75">
      <c r="A68" s="17" t="s">
        <v>91</v>
      </c>
      <c r="B68" s="7"/>
      <c r="C68" s="18" t="s">
        <v>104</v>
      </c>
      <c r="D68" s="19" t="s">
        <v>100</v>
      </c>
      <c r="E68" s="19" t="s">
        <v>92</v>
      </c>
      <c r="F68" s="19"/>
      <c r="G68" s="21"/>
      <c r="H68" s="21"/>
      <c r="I68" s="21"/>
      <c r="J68" s="21"/>
      <c r="K68" s="21"/>
      <c r="L68" s="21"/>
      <c r="M68" s="21"/>
      <c r="N68" s="22">
        <f t="shared" si="2"/>
        <v>2072.3</v>
      </c>
      <c r="O68" s="22">
        <f t="shared" si="2"/>
        <v>100</v>
      </c>
    </row>
    <row r="69" spans="1:15" ht="25.5">
      <c r="A69" s="17" t="s">
        <v>101</v>
      </c>
      <c r="B69" s="17"/>
      <c r="C69" s="18" t="s">
        <v>104</v>
      </c>
      <c r="D69" s="19" t="s">
        <v>100</v>
      </c>
      <c r="E69" s="19" t="s">
        <v>41</v>
      </c>
      <c r="F69" s="19" t="s">
        <v>94</v>
      </c>
      <c r="G69" s="27" t="s">
        <v>4</v>
      </c>
      <c r="H69" s="21" t="s">
        <v>5</v>
      </c>
      <c r="I69" s="21" t="s">
        <v>3</v>
      </c>
      <c r="J69" s="21" t="s">
        <v>2</v>
      </c>
      <c r="K69" s="21"/>
      <c r="L69" s="21"/>
      <c r="M69" s="21">
        <f>G69+H69+I69+J69</f>
        <v>1422.7</v>
      </c>
      <c r="N69" s="22">
        <v>2072.3</v>
      </c>
      <c r="O69" s="43">
        <v>100</v>
      </c>
    </row>
    <row r="70" spans="1:15" ht="12.75">
      <c r="A70" s="7" t="s">
        <v>42</v>
      </c>
      <c r="B70" s="7"/>
      <c r="C70" s="8" t="s">
        <v>104</v>
      </c>
      <c r="D70" s="9" t="s">
        <v>100</v>
      </c>
      <c r="E70" s="9"/>
      <c r="F70" s="9"/>
      <c r="G70" s="10" t="e">
        <f>G73+#REF!+#REF!</f>
        <v>#REF!</v>
      </c>
      <c r="H70" s="10" t="e">
        <f>H73+#REF!+#REF!</f>
        <v>#REF!</v>
      </c>
      <c r="I70" s="10" t="e">
        <f>I73+#REF!+#REF!</f>
        <v>#REF!</v>
      </c>
      <c r="J70" s="10" t="e">
        <f>J73+#REF!+#REF!</f>
        <v>#REF!</v>
      </c>
      <c r="K70" s="10"/>
      <c r="L70" s="10"/>
      <c r="M70" s="10" t="e">
        <f>G70+H70+I70+J70</f>
        <v>#REF!</v>
      </c>
      <c r="N70" s="11">
        <f aca="true" t="shared" si="3" ref="N70:O72">N71</f>
        <v>5</v>
      </c>
      <c r="O70" s="11">
        <f t="shared" si="3"/>
        <v>-60</v>
      </c>
    </row>
    <row r="71" spans="1:15" ht="25.5">
      <c r="A71" s="7" t="s">
        <v>89</v>
      </c>
      <c r="B71" s="7"/>
      <c r="C71" s="8" t="s">
        <v>104</v>
      </c>
      <c r="D71" s="9" t="s">
        <v>100</v>
      </c>
      <c r="E71" s="9" t="s">
        <v>90</v>
      </c>
      <c r="F71" s="9"/>
      <c r="G71" s="10"/>
      <c r="H71" s="10"/>
      <c r="I71" s="10"/>
      <c r="J71" s="10"/>
      <c r="K71" s="10"/>
      <c r="L71" s="10"/>
      <c r="M71" s="10"/>
      <c r="N71" s="11">
        <f t="shared" si="3"/>
        <v>5</v>
      </c>
      <c r="O71" s="11">
        <f t="shared" si="3"/>
        <v>-60</v>
      </c>
    </row>
    <row r="72" spans="1:15" ht="12.75">
      <c r="A72" s="17" t="s">
        <v>91</v>
      </c>
      <c r="B72" s="7"/>
      <c r="C72" s="18" t="s">
        <v>104</v>
      </c>
      <c r="D72" s="19" t="s">
        <v>100</v>
      </c>
      <c r="E72" s="19" t="s">
        <v>92</v>
      </c>
      <c r="F72" s="19"/>
      <c r="G72" s="21"/>
      <c r="H72" s="21"/>
      <c r="I72" s="21"/>
      <c r="J72" s="21"/>
      <c r="K72" s="21"/>
      <c r="L72" s="21"/>
      <c r="M72" s="21"/>
      <c r="N72" s="22">
        <f t="shared" si="3"/>
        <v>5</v>
      </c>
      <c r="O72" s="22">
        <f t="shared" si="3"/>
        <v>-60</v>
      </c>
    </row>
    <row r="73" spans="1:15" ht="25.5">
      <c r="A73" s="17" t="s">
        <v>101</v>
      </c>
      <c r="B73" s="17"/>
      <c r="C73" s="18" t="s">
        <v>104</v>
      </c>
      <c r="D73" s="19" t="s">
        <v>100</v>
      </c>
      <c r="E73" s="9" t="s">
        <v>43</v>
      </c>
      <c r="F73" s="19" t="s">
        <v>94</v>
      </c>
      <c r="G73" s="21">
        <v>130</v>
      </c>
      <c r="H73" s="21"/>
      <c r="I73" s="21"/>
      <c r="J73" s="21"/>
      <c r="K73" s="21"/>
      <c r="L73" s="21"/>
      <c r="M73" s="21">
        <f>G73+H73+I73+J73</f>
        <v>130</v>
      </c>
      <c r="N73" s="22">
        <v>5</v>
      </c>
      <c r="O73" s="43">
        <v>-60</v>
      </c>
    </row>
    <row r="74" spans="1:15" ht="12.75">
      <c r="A74" s="7" t="s">
        <v>110</v>
      </c>
      <c r="B74" s="7"/>
      <c r="C74" s="8" t="s">
        <v>104</v>
      </c>
      <c r="D74" s="9" t="s">
        <v>100</v>
      </c>
      <c r="E74" s="9"/>
      <c r="F74" s="9"/>
      <c r="G74" s="10">
        <f>G77</f>
        <v>90</v>
      </c>
      <c r="H74" s="10">
        <f>H77</f>
        <v>90</v>
      </c>
      <c r="I74" s="10">
        <f>I77</f>
        <v>90</v>
      </c>
      <c r="J74" s="10">
        <f>J77</f>
        <v>90</v>
      </c>
      <c r="K74" s="10"/>
      <c r="L74" s="10"/>
      <c r="M74" s="10">
        <f>G74+H74+I74+J74</f>
        <v>360</v>
      </c>
      <c r="N74" s="11">
        <f aca="true" t="shared" si="4" ref="N74:O76">N75</f>
        <v>7.6</v>
      </c>
      <c r="O74" s="11">
        <f t="shared" si="4"/>
        <v>-40</v>
      </c>
    </row>
    <row r="75" spans="1:15" ht="25.5">
      <c r="A75" s="7" t="s">
        <v>89</v>
      </c>
      <c r="B75" s="7"/>
      <c r="C75" s="8" t="s">
        <v>104</v>
      </c>
      <c r="D75" s="9" t="s">
        <v>100</v>
      </c>
      <c r="E75" s="9" t="s">
        <v>90</v>
      </c>
      <c r="F75" s="9"/>
      <c r="G75" s="10"/>
      <c r="H75" s="10"/>
      <c r="I75" s="10"/>
      <c r="J75" s="10"/>
      <c r="K75" s="10"/>
      <c r="L75" s="10"/>
      <c r="M75" s="10"/>
      <c r="N75" s="11">
        <f t="shared" si="4"/>
        <v>7.6</v>
      </c>
      <c r="O75" s="11">
        <f t="shared" si="4"/>
        <v>-40</v>
      </c>
    </row>
    <row r="76" spans="1:15" ht="12.75">
      <c r="A76" s="17" t="s">
        <v>91</v>
      </c>
      <c r="B76" s="7"/>
      <c r="C76" s="8" t="s">
        <v>104</v>
      </c>
      <c r="D76" s="9" t="s">
        <v>100</v>
      </c>
      <c r="E76" s="9" t="s">
        <v>92</v>
      </c>
      <c r="F76" s="9"/>
      <c r="G76" s="10"/>
      <c r="H76" s="10"/>
      <c r="I76" s="10"/>
      <c r="J76" s="10"/>
      <c r="K76" s="10"/>
      <c r="L76" s="10"/>
      <c r="M76" s="10"/>
      <c r="N76" s="11">
        <f t="shared" si="4"/>
        <v>7.6</v>
      </c>
      <c r="O76" s="11">
        <f t="shared" si="4"/>
        <v>-40</v>
      </c>
    </row>
    <row r="77" spans="1:15" ht="25.5">
      <c r="A77" s="17" t="s">
        <v>101</v>
      </c>
      <c r="B77" s="17"/>
      <c r="C77" s="18" t="s">
        <v>104</v>
      </c>
      <c r="D77" s="19" t="s">
        <v>100</v>
      </c>
      <c r="E77" s="9" t="s">
        <v>44</v>
      </c>
      <c r="F77" s="19" t="s">
        <v>94</v>
      </c>
      <c r="G77" s="21">
        <v>90</v>
      </c>
      <c r="H77" s="21">
        <v>90</v>
      </c>
      <c r="I77" s="21">
        <v>90</v>
      </c>
      <c r="J77" s="21">
        <v>90</v>
      </c>
      <c r="K77" s="21"/>
      <c r="L77" s="21"/>
      <c r="M77" s="21">
        <f>G77+H77+I77+J77</f>
        <v>360</v>
      </c>
      <c r="N77" s="22">
        <v>7.6</v>
      </c>
      <c r="O77" s="43">
        <v>-40</v>
      </c>
    </row>
    <row r="78" spans="1:15" ht="25.5">
      <c r="A78" s="7" t="s">
        <v>111</v>
      </c>
      <c r="B78" s="7"/>
      <c r="C78" s="8" t="s">
        <v>104</v>
      </c>
      <c r="D78" s="9" t="s">
        <v>100</v>
      </c>
      <c r="E78" s="9"/>
      <c r="F78" s="9"/>
      <c r="G78" s="10" t="e">
        <f>#REF!+#REF!+#REF!+#REF!</f>
        <v>#REF!</v>
      </c>
      <c r="H78" s="10" t="e">
        <f>#REF!+#REF!+#REF!+#REF!</f>
        <v>#REF!</v>
      </c>
      <c r="I78" s="10" t="e">
        <f>#REF!+#REF!+#REF!+#REF!</f>
        <v>#REF!</v>
      </c>
      <c r="J78" s="10" t="e">
        <f>#REF!+#REF!+#REF!+#REF!</f>
        <v>#REF!</v>
      </c>
      <c r="K78" s="10"/>
      <c r="L78" s="10"/>
      <c r="M78" s="10" t="e">
        <f>G78+H78+I78+J78</f>
        <v>#REF!</v>
      </c>
      <c r="N78" s="11">
        <f aca="true" t="shared" si="5" ref="N78:O80">N79</f>
        <v>950</v>
      </c>
      <c r="O78" s="11">
        <f t="shared" si="5"/>
        <v>-50</v>
      </c>
    </row>
    <row r="79" spans="1:15" ht="25.5">
      <c r="A79" s="7" t="s">
        <v>89</v>
      </c>
      <c r="B79" s="7"/>
      <c r="C79" s="8" t="s">
        <v>104</v>
      </c>
      <c r="D79" s="9" t="s">
        <v>100</v>
      </c>
      <c r="E79" s="9" t="s">
        <v>90</v>
      </c>
      <c r="F79" s="9"/>
      <c r="G79" s="10"/>
      <c r="H79" s="10"/>
      <c r="I79" s="10"/>
      <c r="J79" s="10"/>
      <c r="K79" s="10"/>
      <c r="L79" s="10"/>
      <c r="M79" s="10"/>
      <c r="N79" s="11">
        <f t="shared" si="5"/>
        <v>950</v>
      </c>
      <c r="O79" s="11">
        <f t="shared" si="5"/>
        <v>-50</v>
      </c>
    </row>
    <row r="80" spans="1:15" ht="12.75">
      <c r="A80" s="17" t="s">
        <v>91</v>
      </c>
      <c r="B80" s="7"/>
      <c r="C80" s="8" t="s">
        <v>104</v>
      </c>
      <c r="D80" s="9" t="s">
        <v>100</v>
      </c>
      <c r="E80" s="9" t="s">
        <v>92</v>
      </c>
      <c r="F80" s="9"/>
      <c r="G80" s="10"/>
      <c r="H80" s="10"/>
      <c r="I80" s="10"/>
      <c r="J80" s="10"/>
      <c r="K80" s="10"/>
      <c r="L80" s="10"/>
      <c r="M80" s="10"/>
      <c r="N80" s="11">
        <f t="shared" si="5"/>
        <v>950</v>
      </c>
      <c r="O80" s="11">
        <f t="shared" si="5"/>
        <v>-50</v>
      </c>
    </row>
    <row r="81" spans="1:15" ht="25.5">
      <c r="A81" s="17" t="s">
        <v>101</v>
      </c>
      <c r="B81" s="17"/>
      <c r="C81" s="18" t="s">
        <v>104</v>
      </c>
      <c r="D81" s="19" t="s">
        <v>100</v>
      </c>
      <c r="E81" s="9" t="s">
        <v>45</v>
      </c>
      <c r="F81" s="19" t="s">
        <v>94</v>
      </c>
      <c r="G81" s="21"/>
      <c r="H81" s="21"/>
      <c r="I81" s="21"/>
      <c r="J81" s="21"/>
      <c r="K81" s="21"/>
      <c r="L81" s="21"/>
      <c r="M81" s="21"/>
      <c r="N81" s="22">
        <v>950</v>
      </c>
      <c r="O81" s="43">
        <v>-50</v>
      </c>
    </row>
    <row r="82" spans="1:15" ht="12.75">
      <c r="A82" s="28" t="s">
        <v>46</v>
      </c>
      <c r="B82" s="28"/>
      <c r="C82" s="29" t="s">
        <v>104</v>
      </c>
      <c r="D82" s="14" t="s">
        <v>104</v>
      </c>
      <c r="E82" s="14"/>
      <c r="F82" s="14"/>
      <c r="G82" s="15"/>
      <c r="H82" s="15"/>
      <c r="I82" s="15"/>
      <c r="J82" s="15"/>
      <c r="K82" s="15"/>
      <c r="L82" s="15"/>
      <c r="M82" s="15"/>
      <c r="N82" s="16">
        <f>N83</f>
        <v>6708.4</v>
      </c>
      <c r="O82" s="16">
        <f>O83</f>
        <v>1300</v>
      </c>
    </row>
    <row r="83" spans="1:15" ht="25.5">
      <c r="A83" s="7" t="s">
        <v>89</v>
      </c>
      <c r="B83" s="28"/>
      <c r="C83" s="29" t="s">
        <v>104</v>
      </c>
      <c r="D83" s="14" t="s">
        <v>104</v>
      </c>
      <c r="E83" s="14" t="s">
        <v>90</v>
      </c>
      <c r="F83" s="14"/>
      <c r="G83" s="15"/>
      <c r="H83" s="15"/>
      <c r="I83" s="15"/>
      <c r="J83" s="15"/>
      <c r="K83" s="15"/>
      <c r="L83" s="15"/>
      <c r="M83" s="15"/>
      <c r="N83" s="16">
        <f>N84</f>
        <v>6708.4</v>
      </c>
      <c r="O83" s="16">
        <f>O84</f>
        <v>1300</v>
      </c>
    </row>
    <row r="84" spans="1:15" ht="12.75">
      <c r="A84" s="17" t="s">
        <v>91</v>
      </c>
      <c r="B84" s="28"/>
      <c r="C84" s="31" t="s">
        <v>104</v>
      </c>
      <c r="D84" s="19" t="s">
        <v>104</v>
      </c>
      <c r="E84" s="19" t="s">
        <v>92</v>
      </c>
      <c r="F84" s="19"/>
      <c r="G84" s="21"/>
      <c r="H84" s="21"/>
      <c r="I84" s="21"/>
      <c r="J84" s="21"/>
      <c r="K84" s="21"/>
      <c r="L84" s="21"/>
      <c r="M84" s="21"/>
      <c r="N84" s="22">
        <f>N85+N86+N87+N88+N89+N90+N91</f>
        <v>6708.4</v>
      </c>
      <c r="O84" s="22">
        <f>O85+O86+O87+O88+O89+O90+O91</f>
        <v>1300</v>
      </c>
    </row>
    <row r="85" spans="1:15" ht="12.75">
      <c r="A85" s="30" t="s">
        <v>107</v>
      </c>
      <c r="B85" s="30"/>
      <c r="C85" s="31" t="s">
        <v>104</v>
      </c>
      <c r="D85" s="19" t="s">
        <v>104</v>
      </c>
      <c r="E85" s="19" t="s">
        <v>47</v>
      </c>
      <c r="F85" s="19" t="s">
        <v>19</v>
      </c>
      <c r="G85" s="21"/>
      <c r="H85" s="21"/>
      <c r="I85" s="21"/>
      <c r="J85" s="21"/>
      <c r="K85" s="21"/>
      <c r="L85" s="21"/>
      <c r="M85" s="21"/>
      <c r="N85" s="22">
        <v>4044.6</v>
      </c>
      <c r="O85" s="43">
        <v>1200</v>
      </c>
    </row>
    <row r="86" spans="1:15" ht="38.25">
      <c r="A86" s="39" t="s">
        <v>108</v>
      </c>
      <c r="B86" s="30"/>
      <c r="C86" s="31" t="s">
        <v>104</v>
      </c>
      <c r="D86" s="19" t="s">
        <v>104</v>
      </c>
      <c r="E86" s="19" t="s">
        <v>47</v>
      </c>
      <c r="F86" s="19" t="s">
        <v>56</v>
      </c>
      <c r="G86" s="21">
        <v>373.9</v>
      </c>
      <c r="H86" s="21"/>
      <c r="I86" s="21"/>
      <c r="J86" s="21"/>
      <c r="K86" s="21"/>
      <c r="L86" s="21"/>
      <c r="M86" s="21"/>
      <c r="N86" s="22">
        <v>858</v>
      </c>
      <c r="O86" s="43"/>
    </row>
    <row r="87" spans="1:15" ht="25.5">
      <c r="A87" s="39" t="s">
        <v>101</v>
      </c>
      <c r="B87" s="30"/>
      <c r="C87" s="31" t="s">
        <v>104</v>
      </c>
      <c r="D87" s="19" t="s">
        <v>104</v>
      </c>
      <c r="E87" s="19" t="s">
        <v>47</v>
      </c>
      <c r="F87" s="19" t="s">
        <v>94</v>
      </c>
      <c r="G87" s="21"/>
      <c r="H87" s="21"/>
      <c r="I87" s="21"/>
      <c r="J87" s="21"/>
      <c r="K87" s="21"/>
      <c r="L87" s="21"/>
      <c r="M87" s="21"/>
      <c r="N87" s="22">
        <v>1604.8</v>
      </c>
      <c r="O87" s="43">
        <v>110</v>
      </c>
    </row>
    <row r="88" spans="1:15" ht="89.25">
      <c r="A88" s="30" t="s">
        <v>96</v>
      </c>
      <c r="B88" s="30"/>
      <c r="C88" s="31" t="s">
        <v>104</v>
      </c>
      <c r="D88" s="19" t="s">
        <v>104</v>
      </c>
      <c r="E88" s="9" t="s">
        <v>47</v>
      </c>
      <c r="F88" s="19" t="s">
        <v>60</v>
      </c>
      <c r="G88" s="21"/>
      <c r="H88" s="21"/>
      <c r="I88" s="21"/>
      <c r="J88" s="21"/>
      <c r="K88" s="21"/>
      <c r="L88" s="21"/>
      <c r="M88" s="21"/>
      <c r="N88" s="22">
        <v>35</v>
      </c>
      <c r="O88" s="43">
        <v>-10</v>
      </c>
    </row>
    <row r="89" spans="1:15" ht="25.5">
      <c r="A89" s="30" t="s">
        <v>97</v>
      </c>
      <c r="B89" s="30"/>
      <c r="C89" s="31" t="s">
        <v>104</v>
      </c>
      <c r="D89" s="19" t="s">
        <v>104</v>
      </c>
      <c r="E89" s="9" t="s">
        <v>47</v>
      </c>
      <c r="F89" s="19" t="s">
        <v>20</v>
      </c>
      <c r="G89" s="21"/>
      <c r="H89" s="21"/>
      <c r="I89" s="21"/>
      <c r="J89" s="21"/>
      <c r="K89" s="21"/>
      <c r="L89" s="21"/>
      <c r="M89" s="21"/>
      <c r="N89" s="22">
        <v>105</v>
      </c>
      <c r="O89" s="43">
        <v>-25</v>
      </c>
    </row>
    <row r="90" spans="1:15" ht="25.5">
      <c r="A90" s="30" t="s">
        <v>64</v>
      </c>
      <c r="B90" s="30"/>
      <c r="C90" s="31" t="s">
        <v>104</v>
      </c>
      <c r="D90" s="19" t="s">
        <v>104</v>
      </c>
      <c r="E90" s="9" t="s">
        <v>47</v>
      </c>
      <c r="F90" s="19" t="s">
        <v>59</v>
      </c>
      <c r="G90" s="21"/>
      <c r="H90" s="21"/>
      <c r="I90" s="21"/>
      <c r="J90" s="21"/>
      <c r="K90" s="21"/>
      <c r="L90" s="21"/>
      <c r="M90" s="21"/>
      <c r="N90" s="22">
        <v>16</v>
      </c>
      <c r="O90" s="43"/>
    </row>
    <row r="91" spans="1:15" ht="12.75">
      <c r="A91" s="30" t="s">
        <v>62</v>
      </c>
      <c r="B91" s="30"/>
      <c r="C91" s="31" t="s">
        <v>104</v>
      </c>
      <c r="D91" s="19" t="s">
        <v>104</v>
      </c>
      <c r="E91" s="9" t="s">
        <v>47</v>
      </c>
      <c r="F91" s="19" t="s">
        <v>57</v>
      </c>
      <c r="G91" s="21"/>
      <c r="H91" s="21"/>
      <c r="I91" s="21"/>
      <c r="J91" s="21"/>
      <c r="K91" s="21"/>
      <c r="L91" s="21"/>
      <c r="M91" s="21"/>
      <c r="N91" s="22">
        <v>45</v>
      </c>
      <c r="O91" s="43">
        <v>25</v>
      </c>
    </row>
    <row r="92" spans="1:15" ht="12.75">
      <c r="A92" s="7" t="s">
        <v>73</v>
      </c>
      <c r="B92" s="7"/>
      <c r="C92" s="8" t="s">
        <v>103</v>
      </c>
      <c r="D92" s="9"/>
      <c r="E92" s="9"/>
      <c r="F92" s="9"/>
      <c r="G92" s="10"/>
      <c r="H92" s="10"/>
      <c r="I92" s="10"/>
      <c r="J92" s="10"/>
      <c r="K92" s="10"/>
      <c r="L92" s="10"/>
      <c r="M92" s="10"/>
      <c r="N92" s="11">
        <f aca="true" t="shared" si="6" ref="N92:O94">N93</f>
        <v>8834.7</v>
      </c>
      <c r="O92" s="11">
        <f t="shared" si="6"/>
        <v>0</v>
      </c>
    </row>
    <row r="93" spans="1:15" ht="12.75">
      <c r="A93" s="12" t="s">
        <v>51</v>
      </c>
      <c r="B93" s="12"/>
      <c r="C93" s="13" t="s">
        <v>103</v>
      </c>
      <c r="D93" s="14" t="s">
        <v>78</v>
      </c>
      <c r="E93" s="14"/>
      <c r="F93" s="14"/>
      <c r="G93" s="15"/>
      <c r="H93" s="15"/>
      <c r="I93" s="15"/>
      <c r="J93" s="15"/>
      <c r="K93" s="15"/>
      <c r="L93" s="15"/>
      <c r="M93" s="15"/>
      <c r="N93" s="16">
        <f t="shared" si="6"/>
        <v>8834.7</v>
      </c>
      <c r="O93" s="16">
        <f t="shared" si="6"/>
        <v>0</v>
      </c>
    </row>
    <row r="94" spans="1:15" ht="25.5">
      <c r="A94" s="7" t="s">
        <v>89</v>
      </c>
      <c r="B94" s="12"/>
      <c r="C94" s="13" t="s">
        <v>103</v>
      </c>
      <c r="D94" s="14" t="s">
        <v>78</v>
      </c>
      <c r="E94" s="14" t="s">
        <v>90</v>
      </c>
      <c r="F94" s="14"/>
      <c r="G94" s="15"/>
      <c r="H94" s="15"/>
      <c r="I94" s="15"/>
      <c r="J94" s="15"/>
      <c r="K94" s="15"/>
      <c r="L94" s="15"/>
      <c r="M94" s="15"/>
      <c r="N94" s="16">
        <f t="shared" si="6"/>
        <v>8834.7</v>
      </c>
      <c r="O94" s="16">
        <f t="shared" si="6"/>
        <v>0</v>
      </c>
    </row>
    <row r="95" spans="1:15" ht="12.75">
      <c r="A95" s="17" t="s">
        <v>91</v>
      </c>
      <c r="B95" s="12"/>
      <c r="C95" s="18" t="s">
        <v>103</v>
      </c>
      <c r="D95" s="19" t="s">
        <v>78</v>
      </c>
      <c r="E95" s="19" t="s">
        <v>92</v>
      </c>
      <c r="F95" s="19"/>
      <c r="G95" s="21"/>
      <c r="H95" s="21"/>
      <c r="I95" s="21"/>
      <c r="J95" s="21"/>
      <c r="K95" s="21"/>
      <c r="L95" s="21"/>
      <c r="M95" s="21"/>
      <c r="N95" s="22">
        <f>N96+N97+N98+N99+N100+N101+N102+N104+N105+N106+N107+N108+N109+N103</f>
        <v>8834.7</v>
      </c>
      <c r="O95" s="22">
        <f>O96+O97+O98+O99+O100+O101+O102+O104+O105+O106+O107+O108+O109+O103</f>
        <v>0</v>
      </c>
    </row>
    <row r="96" spans="1:15" ht="38.25">
      <c r="A96" s="17" t="s">
        <v>48</v>
      </c>
      <c r="B96" s="17"/>
      <c r="C96" s="18" t="s">
        <v>103</v>
      </c>
      <c r="D96" s="19" t="s">
        <v>78</v>
      </c>
      <c r="E96" s="23" t="s">
        <v>49</v>
      </c>
      <c r="F96" s="19" t="s">
        <v>19</v>
      </c>
      <c r="G96" s="21"/>
      <c r="H96" s="21"/>
      <c r="I96" s="21"/>
      <c r="J96" s="21"/>
      <c r="K96" s="21"/>
      <c r="L96" s="21"/>
      <c r="M96" s="21"/>
      <c r="N96" s="22">
        <v>1736.7</v>
      </c>
      <c r="O96" s="43"/>
    </row>
    <row r="97" spans="1:15" ht="38.25">
      <c r="A97" s="17" t="s">
        <v>48</v>
      </c>
      <c r="B97" s="17"/>
      <c r="C97" s="18" t="s">
        <v>103</v>
      </c>
      <c r="D97" s="19" t="s">
        <v>78</v>
      </c>
      <c r="E97" s="23" t="s">
        <v>49</v>
      </c>
      <c r="F97" s="19" t="s">
        <v>56</v>
      </c>
      <c r="G97" s="21"/>
      <c r="H97" s="21"/>
      <c r="I97" s="21"/>
      <c r="J97" s="21"/>
      <c r="K97" s="21"/>
      <c r="L97" s="21"/>
      <c r="M97" s="21"/>
      <c r="N97" s="22">
        <v>524.4</v>
      </c>
      <c r="O97" s="43"/>
    </row>
    <row r="98" spans="1:15" ht="12.75">
      <c r="A98" s="30" t="s">
        <v>107</v>
      </c>
      <c r="B98" s="17"/>
      <c r="C98" s="18" t="s">
        <v>103</v>
      </c>
      <c r="D98" s="19" t="s">
        <v>78</v>
      </c>
      <c r="E98" s="23" t="s">
        <v>50</v>
      </c>
      <c r="F98" s="19" t="s">
        <v>19</v>
      </c>
      <c r="G98" s="21"/>
      <c r="H98" s="21"/>
      <c r="I98" s="21"/>
      <c r="J98" s="21"/>
      <c r="K98" s="21"/>
      <c r="L98" s="21"/>
      <c r="M98" s="21"/>
      <c r="N98" s="22">
        <v>3357.9</v>
      </c>
      <c r="O98" s="43">
        <v>376.9</v>
      </c>
    </row>
    <row r="99" spans="1:16" ht="38.25">
      <c r="A99" s="39" t="s">
        <v>108</v>
      </c>
      <c r="B99" s="17"/>
      <c r="C99" s="18" t="s">
        <v>103</v>
      </c>
      <c r="D99" s="19" t="s">
        <v>78</v>
      </c>
      <c r="E99" s="23" t="s">
        <v>50</v>
      </c>
      <c r="F99" s="19" t="s">
        <v>56</v>
      </c>
      <c r="G99" s="21"/>
      <c r="H99" s="21"/>
      <c r="I99" s="21"/>
      <c r="J99" s="21"/>
      <c r="K99" s="21"/>
      <c r="L99" s="21"/>
      <c r="M99" s="21"/>
      <c r="N99" s="22">
        <v>900.3</v>
      </c>
      <c r="O99" s="43"/>
      <c r="P99" s="3"/>
    </row>
    <row r="100" spans="1:15" ht="12.75">
      <c r="A100" s="30" t="s">
        <v>107</v>
      </c>
      <c r="B100" s="17"/>
      <c r="C100" s="18" t="s">
        <v>103</v>
      </c>
      <c r="D100" s="19" t="s">
        <v>78</v>
      </c>
      <c r="E100" s="23" t="s">
        <v>47</v>
      </c>
      <c r="F100" s="19" t="s">
        <v>19</v>
      </c>
      <c r="G100" s="21"/>
      <c r="H100" s="21"/>
      <c r="I100" s="21"/>
      <c r="J100" s="21"/>
      <c r="K100" s="21"/>
      <c r="L100" s="21"/>
      <c r="M100" s="21"/>
      <c r="N100" s="22">
        <v>655.3</v>
      </c>
      <c r="O100" s="43">
        <v>-28.8</v>
      </c>
    </row>
    <row r="101" spans="1:15" ht="38.25">
      <c r="A101" s="39" t="s">
        <v>108</v>
      </c>
      <c r="B101" s="17"/>
      <c r="C101" s="18" t="s">
        <v>103</v>
      </c>
      <c r="D101" s="19" t="s">
        <v>78</v>
      </c>
      <c r="E101" s="23" t="s">
        <v>47</v>
      </c>
      <c r="F101" s="19" t="s">
        <v>56</v>
      </c>
      <c r="G101" s="21"/>
      <c r="H101" s="21"/>
      <c r="I101" s="21"/>
      <c r="J101" s="21"/>
      <c r="K101" s="21"/>
      <c r="L101" s="21"/>
      <c r="M101" s="21"/>
      <c r="N101" s="22">
        <v>197.9</v>
      </c>
      <c r="O101" s="43">
        <v>-8.1</v>
      </c>
    </row>
    <row r="102" spans="1:15" ht="25.5">
      <c r="A102" s="17" t="s">
        <v>101</v>
      </c>
      <c r="B102" s="17"/>
      <c r="C102" s="18" t="s">
        <v>103</v>
      </c>
      <c r="D102" s="19" t="s">
        <v>78</v>
      </c>
      <c r="E102" s="23" t="s">
        <v>50</v>
      </c>
      <c r="F102" s="19" t="s">
        <v>94</v>
      </c>
      <c r="G102" s="21"/>
      <c r="H102" s="21"/>
      <c r="I102" s="21"/>
      <c r="J102" s="21"/>
      <c r="K102" s="21"/>
      <c r="L102" s="21"/>
      <c r="M102" s="21"/>
      <c r="N102" s="22">
        <v>958.2</v>
      </c>
      <c r="O102" s="43">
        <v>-340</v>
      </c>
    </row>
    <row r="103" spans="1:15" ht="12.75">
      <c r="A103" s="17"/>
      <c r="B103" s="17"/>
      <c r="C103" s="18" t="s">
        <v>103</v>
      </c>
      <c r="D103" s="19" t="s">
        <v>78</v>
      </c>
      <c r="E103" s="23" t="s">
        <v>138</v>
      </c>
      <c r="F103" s="19" t="s">
        <v>94</v>
      </c>
      <c r="G103" s="21"/>
      <c r="H103" s="21"/>
      <c r="I103" s="21"/>
      <c r="J103" s="21"/>
      <c r="K103" s="21"/>
      <c r="L103" s="21"/>
      <c r="M103" s="21"/>
      <c r="N103" s="22">
        <v>200</v>
      </c>
      <c r="O103" s="43"/>
    </row>
    <row r="104" spans="1:15" ht="12.75">
      <c r="A104" s="17" t="s">
        <v>61</v>
      </c>
      <c r="B104" s="17"/>
      <c r="C104" s="18" t="s">
        <v>103</v>
      </c>
      <c r="D104" s="19" t="s">
        <v>78</v>
      </c>
      <c r="E104" s="23" t="s">
        <v>50</v>
      </c>
      <c r="F104" s="19" t="s">
        <v>60</v>
      </c>
      <c r="G104" s="19"/>
      <c r="H104" s="19"/>
      <c r="I104" s="19"/>
      <c r="J104" s="19"/>
      <c r="K104" s="21"/>
      <c r="L104" s="21"/>
      <c r="M104" s="21"/>
      <c r="N104" s="22">
        <v>3</v>
      </c>
      <c r="O104" s="43">
        <v>3</v>
      </c>
    </row>
    <row r="105" spans="1:15" ht="12.75">
      <c r="A105" s="17" t="s">
        <v>63</v>
      </c>
      <c r="B105" s="17"/>
      <c r="C105" s="18" t="s">
        <v>103</v>
      </c>
      <c r="D105" s="19" t="s">
        <v>78</v>
      </c>
      <c r="E105" s="23" t="s">
        <v>50</v>
      </c>
      <c r="F105" s="19" t="s">
        <v>20</v>
      </c>
      <c r="G105" s="19"/>
      <c r="H105" s="19"/>
      <c r="I105" s="19"/>
      <c r="J105" s="19"/>
      <c r="K105" s="21"/>
      <c r="L105" s="21"/>
      <c r="M105" s="21"/>
      <c r="N105" s="22">
        <v>30</v>
      </c>
      <c r="O105" s="43"/>
    </row>
    <row r="106" spans="1:15" ht="25.5">
      <c r="A106" s="17" t="s">
        <v>65</v>
      </c>
      <c r="B106" s="17"/>
      <c r="C106" s="18" t="s">
        <v>103</v>
      </c>
      <c r="D106" s="19" t="s">
        <v>78</v>
      </c>
      <c r="E106" s="23" t="s">
        <v>50</v>
      </c>
      <c r="F106" s="19" t="s">
        <v>59</v>
      </c>
      <c r="G106" s="19"/>
      <c r="H106" s="19"/>
      <c r="I106" s="19"/>
      <c r="J106" s="19"/>
      <c r="K106" s="21"/>
      <c r="L106" s="21"/>
      <c r="M106" s="21"/>
      <c r="N106" s="22">
        <v>17</v>
      </c>
      <c r="O106" s="43">
        <v>-3</v>
      </c>
    </row>
    <row r="107" spans="1:15" ht="12.75">
      <c r="A107" s="17" t="s">
        <v>62</v>
      </c>
      <c r="B107" s="17"/>
      <c r="C107" s="18" t="s">
        <v>103</v>
      </c>
      <c r="D107" s="19" t="s">
        <v>78</v>
      </c>
      <c r="E107" s="23" t="s">
        <v>50</v>
      </c>
      <c r="F107" s="19" t="s">
        <v>57</v>
      </c>
      <c r="G107" s="19"/>
      <c r="H107" s="19"/>
      <c r="I107" s="19"/>
      <c r="J107" s="19"/>
      <c r="K107" s="21"/>
      <c r="L107" s="21"/>
      <c r="M107" s="21"/>
      <c r="N107" s="22">
        <v>50</v>
      </c>
      <c r="O107" s="43"/>
    </row>
    <row r="108" spans="1:15" ht="51">
      <c r="A108" s="17" t="s">
        <v>109</v>
      </c>
      <c r="B108" s="17"/>
      <c r="C108" s="18" t="s">
        <v>103</v>
      </c>
      <c r="D108" s="19" t="s">
        <v>78</v>
      </c>
      <c r="E108" s="19" t="s">
        <v>52</v>
      </c>
      <c r="F108" s="19" t="s">
        <v>21</v>
      </c>
      <c r="G108" s="21"/>
      <c r="H108" s="21"/>
      <c r="I108" s="21"/>
      <c r="J108" s="21"/>
      <c r="K108" s="21"/>
      <c r="L108" s="21"/>
      <c r="M108" s="21"/>
      <c r="N108" s="22">
        <v>195.1</v>
      </c>
      <c r="O108" s="43"/>
    </row>
    <row r="109" spans="1:15" ht="51">
      <c r="A109" s="17" t="s">
        <v>109</v>
      </c>
      <c r="B109" s="17"/>
      <c r="C109" s="18" t="s">
        <v>103</v>
      </c>
      <c r="D109" s="19" t="s">
        <v>78</v>
      </c>
      <c r="E109" s="19" t="s">
        <v>52</v>
      </c>
      <c r="F109" s="19" t="s">
        <v>17</v>
      </c>
      <c r="G109" s="21"/>
      <c r="H109" s="21"/>
      <c r="I109" s="21"/>
      <c r="J109" s="21"/>
      <c r="K109" s="21"/>
      <c r="L109" s="21"/>
      <c r="M109" s="21"/>
      <c r="N109" s="22">
        <v>8.9</v>
      </c>
      <c r="O109" s="43"/>
    </row>
    <row r="110" spans="1:15" ht="12.75">
      <c r="A110" s="7" t="s">
        <v>69</v>
      </c>
      <c r="B110" s="7"/>
      <c r="C110" s="8" t="s">
        <v>70</v>
      </c>
      <c r="D110" s="9"/>
      <c r="E110" s="9"/>
      <c r="F110" s="9"/>
      <c r="G110" s="10"/>
      <c r="H110" s="10"/>
      <c r="I110" s="10"/>
      <c r="J110" s="10"/>
      <c r="K110" s="10"/>
      <c r="L110" s="10"/>
      <c r="M110" s="10"/>
      <c r="N110" s="32">
        <f>N111+N115</f>
        <v>463.5</v>
      </c>
      <c r="O110" s="32">
        <f>O111+O115</f>
        <v>0</v>
      </c>
    </row>
    <row r="111" spans="1:15" ht="12.75">
      <c r="A111" s="12" t="s">
        <v>71</v>
      </c>
      <c r="B111" s="12"/>
      <c r="C111" s="13" t="s">
        <v>70</v>
      </c>
      <c r="D111" s="14" t="s">
        <v>78</v>
      </c>
      <c r="E111" s="14"/>
      <c r="F111" s="14"/>
      <c r="G111" s="15"/>
      <c r="H111" s="15"/>
      <c r="I111" s="15"/>
      <c r="J111" s="15"/>
      <c r="K111" s="15"/>
      <c r="L111" s="15"/>
      <c r="M111" s="15"/>
      <c r="N111" s="16">
        <f>N114</f>
        <v>216.4</v>
      </c>
      <c r="O111" s="16">
        <f>O114</f>
        <v>0</v>
      </c>
    </row>
    <row r="112" spans="1:15" ht="25.5">
      <c r="A112" s="7" t="s">
        <v>89</v>
      </c>
      <c r="B112" s="12"/>
      <c r="C112" s="13" t="s">
        <v>70</v>
      </c>
      <c r="D112" s="14" t="s">
        <v>78</v>
      </c>
      <c r="E112" s="14" t="s">
        <v>90</v>
      </c>
      <c r="F112" s="14"/>
      <c r="G112" s="15"/>
      <c r="H112" s="15"/>
      <c r="I112" s="15"/>
      <c r="J112" s="15"/>
      <c r="K112" s="15"/>
      <c r="L112" s="15"/>
      <c r="M112" s="15"/>
      <c r="N112" s="16">
        <f>N113</f>
        <v>216.4</v>
      </c>
      <c r="O112" s="16">
        <f>O113</f>
        <v>0</v>
      </c>
    </row>
    <row r="113" spans="1:15" ht="12.75">
      <c r="A113" s="17" t="s">
        <v>91</v>
      </c>
      <c r="B113" s="12"/>
      <c r="C113" s="13" t="s">
        <v>70</v>
      </c>
      <c r="D113" s="14" t="s">
        <v>78</v>
      </c>
      <c r="E113" s="14" t="s">
        <v>92</v>
      </c>
      <c r="F113" s="14"/>
      <c r="G113" s="15"/>
      <c r="H113" s="15"/>
      <c r="I113" s="15"/>
      <c r="J113" s="15"/>
      <c r="K113" s="15"/>
      <c r="L113" s="15"/>
      <c r="M113" s="15"/>
      <c r="N113" s="16">
        <f>N114</f>
        <v>216.4</v>
      </c>
      <c r="O113" s="16">
        <f>O114</f>
        <v>0</v>
      </c>
    </row>
    <row r="114" spans="1:15" ht="38.25">
      <c r="A114" s="17" t="s">
        <v>113</v>
      </c>
      <c r="B114" s="17"/>
      <c r="C114" s="18" t="s">
        <v>70</v>
      </c>
      <c r="D114" s="19" t="s">
        <v>78</v>
      </c>
      <c r="E114" s="19" t="s">
        <v>53</v>
      </c>
      <c r="F114" s="19" t="s">
        <v>112</v>
      </c>
      <c r="G114" s="21"/>
      <c r="H114" s="21"/>
      <c r="I114" s="21"/>
      <c r="J114" s="21"/>
      <c r="K114" s="21"/>
      <c r="L114" s="21"/>
      <c r="M114" s="21"/>
      <c r="N114" s="22">
        <v>216.4</v>
      </c>
      <c r="O114" s="22">
        <v>0</v>
      </c>
    </row>
    <row r="115" spans="1:15" ht="12.75">
      <c r="A115" s="12" t="s">
        <v>72</v>
      </c>
      <c r="B115" s="12"/>
      <c r="C115" s="13" t="s">
        <v>70</v>
      </c>
      <c r="D115" s="14" t="s">
        <v>100</v>
      </c>
      <c r="E115" s="14"/>
      <c r="F115" s="14"/>
      <c r="G115" s="15"/>
      <c r="H115" s="15"/>
      <c r="I115" s="15"/>
      <c r="J115" s="15"/>
      <c r="K115" s="15"/>
      <c r="L115" s="15"/>
      <c r="M115" s="15"/>
      <c r="N115" s="16">
        <f>N118</f>
        <v>247.1</v>
      </c>
      <c r="O115" s="16">
        <f>O118</f>
        <v>0</v>
      </c>
    </row>
    <row r="116" spans="1:15" ht="38.25">
      <c r="A116" s="12" t="s">
        <v>114</v>
      </c>
      <c r="B116" s="12"/>
      <c r="C116" s="13" t="s">
        <v>70</v>
      </c>
      <c r="D116" s="14" t="s">
        <v>100</v>
      </c>
      <c r="E116" s="14" t="s">
        <v>115</v>
      </c>
      <c r="F116" s="14"/>
      <c r="G116" s="15"/>
      <c r="H116" s="15"/>
      <c r="I116" s="15"/>
      <c r="J116" s="15"/>
      <c r="K116" s="15"/>
      <c r="L116" s="15"/>
      <c r="M116" s="15"/>
      <c r="N116" s="16">
        <f>N117</f>
        <v>247.1</v>
      </c>
      <c r="O116" s="16">
        <f>O117</f>
        <v>0</v>
      </c>
    </row>
    <row r="117" spans="1:15" ht="38.25">
      <c r="A117" s="12" t="s">
        <v>117</v>
      </c>
      <c r="B117" s="12"/>
      <c r="C117" s="13" t="s">
        <v>70</v>
      </c>
      <c r="D117" s="14" t="s">
        <v>100</v>
      </c>
      <c r="E117" s="14" t="s">
        <v>116</v>
      </c>
      <c r="F117" s="14"/>
      <c r="G117" s="15"/>
      <c r="H117" s="15"/>
      <c r="I117" s="15"/>
      <c r="J117" s="15"/>
      <c r="K117" s="15"/>
      <c r="L117" s="15"/>
      <c r="M117" s="15"/>
      <c r="N117" s="16">
        <f>N118</f>
        <v>247.1</v>
      </c>
      <c r="O117" s="16">
        <f>O118</f>
        <v>0</v>
      </c>
    </row>
    <row r="118" spans="1:15" ht="25.5">
      <c r="A118" s="17" t="s">
        <v>118</v>
      </c>
      <c r="B118" s="17"/>
      <c r="C118" s="18" t="s">
        <v>70</v>
      </c>
      <c r="D118" s="19" t="s">
        <v>100</v>
      </c>
      <c r="E118" s="19" t="s">
        <v>68</v>
      </c>
      <c r="F118" s="19" t="s">
        <v>22</v>
      </c>
      <c r="G118" s="21"/>
      <c r="H118" s="21"/>
      <c r="I118" s="21"/>
      <c r="J118" s="21"/>
      <c r="K118" s="21"/>
      <c r="L118" s="21"/>
      <c r="M118" s="21"/>
      <c r="N118" s="22">
        <v>247.1</v>
      </c>
      <c r="O118" s="43"/>
    </row>
    <row r="119" spans="1:15" ht="25.5">
      <c r="A119" s="7" t="s">
        <v>119</v>
      </c>
      <c r="B119" s="7"/>
      <c r="C119" s="8" t="s">
        <v>120</v>
      </c>
      <c r="D119" s="9"/>
      <c r="E119" s="9"/>
      <c r="F119" s="9" t="s">
        <v>0</v>
      </c>
      <c r="G119" s="10"/>
      <c r="H119" s="10"/>
      <c r="I119" s="10"/>
      <c r="J119" s="10"/>
      <c r="K119" s="10"/>
      <c r="L119" s="10"/>
      <c r="M119" s="10"/>
      <c r="N119" s="32">
        <f>N121</f>
        <v>112.8</v>
      </c>
      <c r="O119" s="32">
        <f>O121</f>
        <v>0</v>
      </c>
    </row>
    <row r="120" spans="1:15" ht="25.5">
      <c r="A120" s="7" t="s">
        <v>121</v>
      </c>
      <c r="B120" s="7"/>
      <c r="C120" s="8" t="s">
        <v>93</v>
      </c>
      <c r="D120" s="9" t="s">
        <v>78</v>
      </c>
      <c r="E120" s="9"/>
      <c r="F120" s="9"/>
      <c r="G120" s="10"/>
      <c r="H120" s="10"/>
      <c r="I120" s="10"/>
      <c r="J120" s="10"/>
      <c r="K120" s="10"/>
      <c r="L120" s="10"/>
      <c r="M120" s="10"/>
      <c r="N120" s="32">
        <f>N121</f>
        <v>112.8</v>
      </c>
      <c r="O120" s="32">
        <f>O121</f>
        <v>0</v>
      </c>
    </row>
    <row r="121" spans="1:15" ht="38.25">
      <c r="A121" s="17" t="s">
        <v>122</v>
      </c>
      <c r="B121" s="17"/>
      <c r="C121" s="18" t="s">
        <v>93</v>
      </c>
      <c r="D121" s="19" t="s">
        <v>78</v>
      </c>
      <c r="E121" s="19" t="s">
        <v>54</v>
      </c>
      <c r="F121" s="19" t="s">
        <v>123</v>
      </c>
      <c r="G121" s="21"/>
      <c r="H121" s="21"/>
      <c r="I121" s="21"/>
      <c r="J121" s="21"/>
      <c r="K121" s="21"/>
      <c r="L121" s="21"/>
      <c r="M121" s="21"/>
      <c r="N121" s="22">
        <v>112.8</v>
      </c>
      <c r="O121" s="43"/>
    </row>
    <row r="122" spans="1:15" ht="12.75">
      <c r="A122" s="7" t="s">
        <v>6</v>
      </c>
      <c r="B122" s="7"/>
      <c r="C122" s="8"/>
      <c r="D122" s="9"/>
      <c r="E122" s="9"/>
      <c r="F122" s="9"/>
      <c r="G122" s="10" t="e">
        <f>G9+#REF!+G36+#REF!+#REF!+#REF!+#REF!+#REF!+#REF!</f>
        <v>#REF!</v>
      </c>
      <c r="H122" s="10" t="e">
        <f>H9+#REF!+H36+#REF!+#REF!+#REF!+#REF!+#REF!+#REF!</f>
        <v>#REF!</v>
      </c>
      <c r="I122" s="10" t="e">
        <f>I9+#REF!+I36+#REF!+#REF!+#REF!+#REF!+#REF!+#REF!</f>
        <v>#REF!</v>
      </c>
      <c r="J122" s="10" t="e">
        <f>J9+#REF!+J36+#REF!+#REF!+#REF!+#REF!+#REF!+#REF!</f>
        <v>#REF!</v>
      </c>
      <c r="K122" s="10"/>
      <c r="L122" s="10"/>
      <c r="M122" s="10" t="e">
        <f>M9+#REF!+M36+#REF!+#REF!+#REF!+#REF!+#REF!+#REF!</f>
        <v>#REF!</v>
      </c>
      <c r="N122" s="11">
        <f>N9+N35+N41+N50+N55+N92+N110+N119</f>
        <v>24383.2</v>
      </c>
      <c r="O122" s="11">
        <f>O9+O35+O41+O50+O55+O92+O110+O119</f>
        <v>1149</v>
      </c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</sheetData>
  <sheetProtection/>
  <mergeCells count="14">
    <mergeCell ref="B5:B6"/>
    <mergeCell ref="G3:N3"/>
    <mergeCell ref="O5:O6"/>
    <mergeCell ref="P5:P6"/>
    <mergeCell ref="D2:N2"/>
    <mergeCell ref="A4:N4"/>
    <mergeCell ref="N5:N6"/>
    <mergeCell ref="C5:C6"/>
    <mergeCell ref="A5:A6"/>
    <mergeCell ref="D5:D6"/>
    <mergeCell ref="E5:E6"/>
    <mergeCell ref="F5:F6"/>
    <mergeCell ref="G5:J5"/>
    <mergeCell ref="M5:M6"/>
  </mergeCells>
  <printOptions/>
  <pageMargins left="0.26" right="0.18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2018-01-10T10:44:23Z</cp:lastPrinted>
  <dcterms:created xsi:type="dcterms:W3CDTF">2008-01-05T11:08:51Z</dcterms:created>
  <dcterms:modified xsi:type="dcterms:W3CDTF">2018-01-10T12:21:21Z</dcterms:modified>
  <cp:category/>
  <cp:version/>
  <cp:contentType/>
  <cp:contentStatus/>
</cp:coreProperties>
</file>